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filterPrivacy="1" defaultThemeVersion="166925"/>
  <xr:revisionPtr revIDLastSave="0" documentId="13_ncr:1_{310A997A-6255-443B-8326-5FA243C90C0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-1" sheetId="11" r:id="rId1"/>
  </sheets>
  <externalReferences>
    <externalReference r:id="rId2"/>
    <externalReference r:id="rId3"/>
  </externalReferences>
  <definedNames>
    <definedName name="__123Graph_A" hidden="1">[2]Summary!$P$9:$AA$9</definedName>
    <definedName name="__123Graph_AGRAPH2" hidden="1">'[2]Main Menu'!$H$82:$H$82</definedName>
    <definedName name="__123Graph_ANI12MTD" hidden="1">[2]Summary!$P$11:$AA$11</definedName>
    <definedName name="__123Graph_AROE" hidden="1">[2]Summary!$P$9:$AA$9</definedName>
    <definedName name="__123Graph_X" hidden="1">[2]Summary!$P$6:$AA$6</definedName>
    <definedName name="__123Graph_XNI12MTD" hidden="1">[2]Summary!$P$6:$AA$6</definedName>
    <definedName name="__123Graph_XROE" hidden="1">[2]Summary!$P$6:$AA$6</definedName>
    <definedName name="_Dist_Values" hidden="1">[1]Income!#REF!</definedName>
    <definedName name="_Order1" hidden="1">255</definedName>
    <definedName name="_Order2" hidden="1">255</definedName>
    <definedName name="anscount" hidden="1">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3" i="11" l="1"/>
  <c r="I34" i="11"/>
  <c r="G34" i="11"/>
  <c r="G28" i="11"/>
  <c r="G18" i="11"/>
  <c r="I28" i="11"/>
  <c r="I18" i="11"/>
  <c r="G29" i="11" l="1"/>
  <c r="G35" i="11" s="1"/>
  <c r="G37" i="11" s="1"/>
  <c r="I29" i="11"/>
  <c r="I35" i="11" s="1"/>
  <c r="I37" i="11" s="1"/>
  <c r="A15" i="11"/>
  <c r="A16" i="11" s="1"/>
  <c r="A17" i="11" s="1"/>
  <c r="A18" i="11" s="1"/>
  <c r="A21" i="11" s="1"/>
  <c r="A23" i="11" s="1"/>
  <c r="A24" i="11" s="1"/>
  <c r="A25" i="11" s="1"/>
  <c r="A26" i="11" s="1"/>
  <c r="A27" i="11" s="1"/>
  <c r="A28" i="11" s="1"/>
  <c r="A29" i="11" s="1"/>
  <c r="A32" i="11" l="1"/>
  <c r="A33" i="11" s="1"/>
  <c r="A34" i="11" s="1"/>
  <c r="A35" i="11" s="1"/>
  <c r="A36" i="11" s="1"/>
  <c r="A37" i="11" s="1"/>
</calcChain>
</file>

<file path=xl/sharedStrings.xml><?xml version="1.0" encoding="utf-8"?>
<sst xmlns="http://schemas.openxmlformats.org/spreadsheetml/2006/main" count="42" uniqueCount="38">
  <si>
    <t>GEORGIA POWER COMPANY</t>
  </si>
  <si>
    <t>STATEMENT OF INCOME</t>
  </si>
  <si>
    <t>(AMOUNTS IN THOUSANDS)</t>
  </si>
  <si>
    <t>12 Months</t>
  </si>
  <si>
    <t>Percent</t>
  </si>
  <si>
    <t>Line</t>
  </si>
  <si>
    <t>Ending</t>
  </si>
  <si>
    <t>Increase</t>
  </si>
  <si>
    <t>No.</t>
  </si>
  <si>
    <t>Description</t>
  </si>
  <si>
    <t>(Decrease)</t>
  </si>
  <si>
    <t>Operating Revenues:</t>
  </si>
  <si>
    <t>Retail revenues</t>
  </si>
  <si>
    <t xml:space="preserve">Wholesale revenues </t>
  </si>
  <si>
    <t>Non-affiliates</t>
  </si>
  <si>
    <t>Affiliates</t>
  </si>
  <si>
    <t>Other revenues</t>
  </si>
  <si>
    <t>Total operating revenues</t>
  </si>
  <si>
    <t xml:space="preserve"> </t>
  </si>
  <si>
    <t>Operating Expenses:</t>
  </si>
  <si>
    <t>Fuel</t>
  </si>
  <si>
    <t>Purchased power --</t>
  </si>
  <si>
    <t>Other Operations &amp; Maintenance</t>
  </si>
  <si>
    <t>Depreciation and amortization</t>
  </si>
  <si>
    <t>Taxes other than income taxes</t>
  </si>
  <si>
    <t>Total operating expenses</t>
  </si>
  <si>
    <t>Operating Income</t>
  </si>
  <si>
    <t>Other Income and (Expense):</t>
  </si>
  <si>
    <t>Interest expense, net of amounts capitalized</t>
  </si>
  <si>
    <t>Other income (expense), net</t>
  </si>
  <si>
    <t>Total other income and (expense)</t>
  </si>
  <si>
    <t>Earnings Before Income Taxes</t>
  </si>
  <si>
    <t>Income taxes</t>
  </si>
  <si>
    <t>Net Income</t>
  </si>
  <si>
    <t>Note:  Details may not add to totals due to rounding.</t>
  </si>
  <si>
    <t>FOR THE TWELVE MONTH PERIODS ENDING JULY 31, 2022 AND JULY 31, 2023</t>
  </si>
  <si>
    <t>July 31, 2022</t>
  </si>
  <si>
    <t>July 31,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</si>
</sst>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0.00_);\(0.00\)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name val="TimesNewRomanPS"/>
    </font>
    <font>
      <sz val="12"/>
      <name val="Times New Roman"/>
      <family val="1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theme="1"/>
      </top>
      <bottom style="double">
        <color theme="1"/>
      </bottom>
      <diagonal/>
    </border>
    <border>
      <left/>
      <right/>
      <top style="thin">
        <color indexed="8"/>
      </top>
      <bottom/>
      <diagonal/>
    </border>
  </borders>
  <cellStyleXfs count="6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37" fontId="18" fillId="33" borderId="0"/>
    <xf numFmtId="43" fontId="18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43" fontId="18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4">
    <xf numFmtId="0" fontId="0" fillId="0" borderId="0" xfId="0"/>
    <xf numFmtId="37" fontId="21" fillId="0" borderId="0" xfId="42" applyFont="1" applyFill="1"/>
    <xf numFmtId="37" fontId="19" fillId="0" borderId="0" xfId="42" applyFont="1" applyFill="1"/>
    <xf numFmtId="164" fontId="19" fillId="0" borderId="0" xfId="46" applyNumberFormat="1" applyFont="1" applyFill="1"/>
    <xf numFmtId="164" fontId="19" fillId="0" borderId="10" xfId="46" applyNumberFormat="1" applyFont="1" applyFill="1" applyBorder="1"/>
    <xf numFmtId="164" fontId="19" fillId="0" borderId="0" xfId="46" applyNumberFormat="1" applyFont="1" applyFill="1" applyBorder="1"/>
    <xf numFmtId="41" fontId="19" fillId="0" borderId="0" xfId="46" applyNumberFormat="1" applyFont="1" applyFill="1" applyBorder="1"/>
    <xf numFmtId="37" fontId="19" fillId="0" borderId="0" xfId="42" applyFont="1" applyFill="1" applyAlignment="1">
      <alignment readingOrder="1"/>
    </xf>
    <xf numFmtId="165" fontId="19" fillId="0" borderId="0" xfId="45" applyNumberFormat="1" applyFont="1" applyFill="1"/>
    <xf numFmtId="37" fontId="20" fillId="0" borderId="11" xfId="42" quotePrefix="1" applyFont="1" applyFill="1" applyBorder="1" applyAlignment="1">
      <alignment horizontal="center"/>
    </xf>
    <xf numFmtId="37" fontId="19" fillId="0" borderId="0" xfId="42" applyFont="1" applyFill="1" applyAlignment="1">
      <alignment horizontal="center"/>
    </xf>
    <xf numFmtId="37" fontId="20" fillId="0" borderId="0" xfId="42" applyFont="1" applyFill="1"/>
    <xf numFmtId="41" fontId="19" fillId="0" borderId="0" xfId="42" applyNumberFormat="1" applyFont="1" applyFill="1"/>
    <xf numFmtId="37" fontId="19" fillId="0" borderId="0" xfId="42" quotePrefix="1" applyFont="1" applyFill="1" applyAlignment="1">
      <alignment horizontal="center"/>
    </xf>
    <xf numFmtId="37" fontId="19" fillId="0" borderId="11" xfId="42" quotePrefix="1" applyFont="1" applyFill="1" applyBorder="1" applyAlignment="1">
      <alignment horizontal="center"/>
    </xf>
    <xf numFmtId="10" fontId="19" fillId="0" borderId="0" xfId="45" applyNumberFormat="1" applyFont="1" applyFill="1"/>
    <xf numFmtId="37" fontId="22" fillId="0" borderId="0" xfId="42" quotePrefix="1" applyFont="1" applyFill="1" applyAlignment="1">
      <alignment horizontal="center"/>
    </xf>
    <xf numFmtId="37" fontId="22" fillId="0" borderId="0" xfId="42" applyFont="1" applyFill="1" applyAlignment="1">
      <alignment horizontal="center"/>
    </xf>
    <xf numFmtId="37" fontId="19" fillId="0" borderId="11" xfId="42" applyFont="1" applyFill="1" applyBorder="1" applyAlignment="1">
      <alignment horizontal="center"/>
    </xf>
    <xf numFmtId="164" fontId="19" fillId="0" borderId="12" xfId="46" applyNumberFormat="1" applyFont="1" applyFill="1" applyBorder="1"/>
    <xf numFmtId="37" fontId="19" fillId="0" borderId="13" xfId="42" applyFont="1" applyFill="1" applyBorder="1" applyAlignment="1">
      <alignment horizontal="center"/>
    </xf>
    <xf numFmtId="37" fontId="22" fillId="0" borderId="0" xfId="42" quotePrefix="1" applyFont="1" applyFill="1" applyAlignment="1">
      <alignment horizontal="center"/>
    </xf>
    <xf numFmtId="37" fontId="22" fillId="0" borderId="0" xfId="42" applyFont="1" applyFill="1" applyAlignment="1">
      <alignment horizontal="center"/>
    </xf>
    <xf numFmtId="37" fontId="19" fillId="0" borderId="11" xfId="42" applyFont="1" applyFill="1" applyBorder="1" applyAlignment="1">
      <alignment horizontal="center"/>
    </xf>
  </cellXfs>
  <cellStyles count="65">
    <cellStyle name="_x0013_" xfId="48" xr:uid="{6F2C41D2-42E8-46BA-A319-47AA2E71AEFF}"/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2" xfId="43" xr:uid="{D35B8F65-AA8E-41C1-BEA7-293ADB862B80}"/>
    <cellStyle name="Comma 2 9" xfId="53" xr:uid="{00EFD457-4F78-4904-99F5-221A293D048C}"/>
    <cellStyle name="Currency 2" xfId="46" xr:uid="{4FE14DC2-51B0-425B-BA0B-5DB0C248EA0B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3" xfId="64" xr:uid="{BBEB856D-3E98-449E-AAB4-9CF1B98764F8}"/>
    <cellStyle name="Normal 144" xfId="63" xr:uid="{B714CBD5-7C3F-449A-A63E-09377ECFA5FA}"/>
    <cellStyle name="Normal 158" xfId="60" xr:uid="{25803741-231E-40FD-A872-B6FD3CF5A828}"/>
    <cellStyle name="Normal 167" xfId="55" xr:uid="{8C484012-F57D-45D8-8229-C60C99ED42F2}"/>
    <cellStyle name="Normal 168" xfId="50" xr:uid="{FFD4C48D-56B7-4EBE-9B64-74D7E36A2184}"/>
    <cellStyle name="Normal 169" xfId="54" xr:uid="{5D7F134B-A0C3-4A2D-836C-DF3A3077FACE}"/>
    <cellStyle name="Normal 180" xfId="59" xr:uid="{D96082AB-7106-4914-9AC7-447ACDD409EC}"/>
    <cellStyle name="Normal 2" xfId="42" xr:uid="{045C977A-DEF8-4A84-9ADA-268FE7388F26}"/>
    <cellStyle name="Normal 2 2" xfId="44" xr:uid="{CE3E4055-D122-4917-98FB-68620353D2D6}"/>
    <cellStyle name="Normal 2 3" xfId="57" xr:uid="{1D67EDEE-25C2-43B0-86E3-84F6DB2962CF}"/>
    <cellStyle name="Normal 2 93" xfId="49" xr:uid="{54467BCD-41E5-4947-84B2-166A963E59B5}"/>
    <cellStyle name="Normal 218" xfId="62" xr:uid="{2D0035AA-24B6-4E7E-BC8D-580C1596F6C7}"/>
    <cellStyle name="Normal 3" xfId="47" xr:uid="{96D6F911-6DF7-4432-BDB6-9171C9830D0F}"/>
    <cellStyle name="Normal 61" xfId="61" xr:uid="{859BD749-F07B-4C56-9135-ACA15B071404}"/>
    <cellStyle name="Normal 66" xfId="52" xr:uid="{F1A75965-78FF-4D51-977A-AB28AE68DE36}"/>
    <cellStyle name="Normal 70" xfId="58" xr:uid="{177CA383-3FFD-4F10-A70B-A191B5BBA299}"/>
    <cellStyle name="Normal 74 4" xfId="51" xr:uid="{AF0D352C-8C79-46D5-B03C-8D57692464F7}"/>
    <cellStyle name="Normal 96" xfId="56" xr:uid="{C7941659-B29F-4558-987F-E8696F8675D8}"/>
    <cellStyle name="Note" xfId="15" builtinId="10" customBuiltin="1"/>
    <cellStyle name="Output" xfId="10" builtinId="21" customBuiltin="1"/>
    <cellStyle name="Percent" xfId="45" builtinId="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FFFF0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FPC%20Accounting\General\PreliminaryIncome\2004\February04Executiv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orkgroups\SCS%20Finance-Investor%20Relations\Finance%20Associates-core\Gulf\Planning%20Cases%2006\Report%20Writer%20Development\12_05FULL_BB%20with%20RW%20Functionali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mary"/>
      <sheetName val="ExecSummary"/>
      <sheetName val="ActualBudget"/>
      <sheetName val="Income"/>
      <sheetName val="IncomeExpCombined"/>
      <sheetName val="QuarterSummary"/>
      <sheetName val="QuarterByQuarter"/>
      <sheetName val="YTDByQuarter"/>
      <sheetName val="QuarterDetail"/>
      <sheetName val="O &amp; M Expense"/>
      <sheetName val="ThisYrVsLastYrO&amp;M"/>
      <sheetName val="ROEGraph"/>
      <sheetName val="CapitalExpend"/>
      <sheetName val="Retail Current Month"/>
      <sheetName val="Retail Year-to-Date"/>
      <sheetName val="ThisYrVsLastYr"/>
      <sheetName val="Wholesale BR"/>
      <sheetName val="ClauseBalances"/>
      <sheetName val="OldPg1"/>
      <sheetName val="OldPg2"/>
      <sheetName val="KWH-REVENUE"/>
      <sheetName val="ROE"/>
      <sheetName val="O&amp;M Budget"/>
      <sheetName val="SheetList"/>
      <sheetName val="Admi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in Menu"/>
      <sheetName val="Summary"/>
      <sheetName val="Balance"/>
      <sheetName val="Input"/>
      <sheetName val="Report Writer"/>
      <sheetName val="Labels"/>
      <sheetName val="Income"/>
      <sheetName val="Tax"/>
      <sheetName val="Cashflow"/>
      <sheetName val="SourceUse"/>
      <sheetName val="Taxes Other"/>
      <sheetName val="Gross Property"/>
      <sheetName val="AFUDC"/>
      <sheetName val="Consol Output"/>
      <sheetName val="ConOutput 2001"/>
      <sheetName val="Ratings Metrics"/>
      <sheetName val="Credit Graphs"/>
      <sheetName val="New Consol Output"/>
      <sheetName val="115kV"/>
      <sheetName val="Blue Book"/>
      <sheetName val="PrintInfo"/>
      <sheetName val="Fin Plan"/>
      <sheetName val="OATT"/>
    </sheetNames>
    <sheetDataSet>
      <sheetData sheetId="0">
        <row r="25">
          <cell r="E25">
            <v>2005</v>
          </cell>
        </row>
      </sheetData>
      <sheetData sheetId="1">
        <row r="2">
          <cell r="H2" t="str">
            <v>GULF POWER COMPANY</v>
          </cell>
        </row>
        <row r="6">
          <cell r="P6" t="str">
            <v>JAN</v>
          </cell>
          <cell r="Q6" t="str">
            <v>FEB</v>
          </cell>
          <cell r="R6" t="str">
            <v>MAR</v>
          </cell>
          <cell r="S6" t="str">
            <v>APR</v>
          </cell>
          <cell r="T6" t="str">
            <v>MAY</v>
          </cell>
          <cell r="U6" t="str">
            <v>JUN</v>
          </cell>
          <cell r="V6" t="str">
            <v>JUL</v>
          </cell>
          <cell r="W6" t="str">
            <v>AUG</v>
          </cell>
          <cell r="X6" t="str">
            <v>SEP</v>
          </cell>
          <cell r="Y6" t="str">
            <v>OCT</v>
          </cell>
          <cell r="Z6" t="str">
            <v>NOV</v>
          </cell>
          <cell r="AA6" t="str">
            <v>DEC</v>
          </cell>
        </row>
        <row r="9">
          <cell r="P9">
            <v>0.12259200000000001</v>
          </cell>
          <cell r="Q9">
            <v>0.12645600000000001</v>
          </cell>
          <cell r="R9">
            <v>0.124836</v>
          </cell>
          <cell r="S9">
            <v>0.130055</v>
          </cell>
          <cell r="T9">
            <v>0.128635</v>
          </cell>
          <cell r="U9">
            <v>0.12418700000000001</v>
          </cell>
          <cell r="V9">
            <v>0.123422</v>
          </cell>
          <cell r="W9">
            <v>0.120146</v>
          </cell>
          <cell r="X9">
            <v>0.113992</v>
          </cell>
          <cell r="Y9">
            <v>0.113957</v>
          </cell>
          <cell r="Z9">
            <v>0.112821</v>
          </cell>
          <cell r="AA9">
            <v>0.122487</v>
          </cell>
        </row>
        <row r="11">
          <cell r="P11">
            <v>75469.9429887468</v>
          </cell>
          <cell r="Q11">
            <v>76277.654204128092</v>
          </cell>
          <cell r="R11">
            <v>75759.507999316993</v>
          </cell>
          <cell r="S11">
            <v>76978.391624534939</v>
          </cell>
          <cell r="T11">
            <v>77175.366533218476</v>
          </cell>
          <cell r="U11">
            <v>76054.115969501305</v>
          </cell>
          <cell r="V11">
            <v>75083.023635207181</v>
          </cell>
          <cell r="W11">
            <v>74605.135159592406</v>
          </cell>
          <cell r="X11">
            <v>71745.165266713098</v>
          </cell>
          <cell r="Y11">
            <v>70159.477138125178</v>
          </cell>
          <cell r="Z11">
            <v>69734.727256105238</v>
          </cell>
          <cell r="AA11">
            <v>76087.524848238725</v>
          </cell>
        </row>
      </sheetData>
      <sheetData sheetId="2">
        <row r="2">
          <cell r="H2" t="str">
            <v>GULF POWER COMPANY</v>
          </cell>
        </row>
      </sheetData>
      <sheetData sheetId="3">
        <row r="2">
          <cell r="B2" t="str">
            <v xml:space="preserve">  Full Actual Input Only </v>
          </cell>
        </row>
      </sheetData>
      <sheetData sheetId="4">
        <row r="7">
          <cell r="B7" t="str">
            <v>Base Year:</v>
          </cell>
        </row>
      </sheetData>
      <sheetData sheetId="5">
        <row r="7">
          <cell r="B7" t="str">
            <v>Base Year:</v>
          </cell>
        </row>
      </sheetData>
      <sheetData sheetId="6">
        <row r="2">
          <cell r="H2" t="str">
            <v>GULF POWER COMPANY</v>
          </cell>
        </row>
      </sheetData>
      <sheetData sheetId="7">
        <row r="2">
          <cell r="H2" t="str">
            <v xml:space="preserve">      GULF POWER COMPANY</v>
          </cell>
        </row>
      </sheetData>
      <sheetData sheetId="8">
        <row r="2">
          <cell r="H2" t="str">
            <v xml:space="preserve">     GULF POWER COMPANY</v>
          </cell>
        </row>
      </sheetData>
      <sheetData sheetId="9">
        <row r="2">
          <cell r="C2" t="str">
            <v>Exhibit B (1)</v>
          </cell>
        </row>
      </sheetData>
      <sheetData sheetId="10">
        <row r="1">
          <cell r="A1" t="str">
            <v xml:space="preserve"> </v>
          </cell>
        </row>
      </sheetData>
      <sheetData sheetId="11">
        <row r="1">
          <cell r="A1" t="str">
            <v xml:space="preserve"> </v>
          </cell>
        </row>
      </sheetData>
      <sheetData sheetId="12">
        <row r="2">
          <cell r="H2" t="str">
            <v xml:space="preserve">       GULF POWER COMPANY</v>
          </cell>
        </row>
      </sheetData>
      <sheetData sheetId="13">
        <row r="2">
          <cell r="M2" t="str">
            <v>January 2006 Planning Case</v>
          </cell>
        </row>
      </sheetData>
      <sheetData sheetId="14">
        <row r="8">
          <cell r="B8" t="str">
            <v>RETAIL FUEL REVENUES</v>
          </cell>
        </row>
      </sheetData>
      <sheetData sheetId="15" refreshError="1"/>
      <sheetData sheetId="16" refreshError="1"/>
      <sheetData sheetId="17">
        <row r="7">
          <cell r="B7" t="str">
            <v>GAAP METHODOLOGY</v>
          </cell>
        </row>
      </sheetData>
      <sheetData sheetId="18" refreshError="1"/>
      <sheetData sheetId="19"/>
      <sheetData sheetId="20">
        <row r="1">
          <cell r="B1" t="str">
            <v>2005:2008</v>
          </cell>
        </row>
      </sheetData>
      <sheetData sheetId="21" refreshError="1"/>
      <sheetData sheetId="2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F0C18-45B9-4E0E-BFF9-6ED9AD7C27DE}">
  <sheetPr>
    <pageSetUpPr fitToPage="1"/>
  </sheetPr>
  <dimension ref="A1:K41"/>
  <sheetViews>
    <sheetView showGridLines="0" tabSelected="1" zoomScaleNormal="100" zoomScaleSheetLayoutView="85" workbookViewId="0">
      <selection sqref="A1:K1"/>
    </sheetView>
  </sheetViews>
  <sheetFormatPr defaultColWidth="11.28515625" defaultRowHeight="15.75"/>
  <cols>
    <col min="1" max="1" width="5.28515625" style="2" customWidth="1"/>
    <col min="2" max="2" width="2" style="2" customWidth="1"/>
    <col min="3" max="3" width="3" style="2" customWidth="1"/>
    <col min="4" max="4" width="4.140625" style="2" customWidth="1"/>
    <col min="5" max="5" width="34.28515625" style="2" customWidth="1"/>
    <col min="6" max="6" width="2" style="2" customWidth="1"/>
    <col min="7" max="7" width="16.140625" style="2" bestFit="1" customWidth="1"/>
    <col min="8" max="8" width="2" style="2" customWidth="1"/>
    <col min="9" max="9" width="16.140625" style="2" bestFit="1" customWidth="1"/>
    <col min="10" max="10" width="2" style="2" customWidth="1"/>
    <col min="11" max="11" width="11.42578125" style="2" bestFit="1" customWidth="1"/>
    <col min="12" max="12" width="11.28515625" style="2"/>
    <col min="13" max="13" width="22.7109375" style="2" customWidth="1"/>
    <col min="14" max="14" width="11.28515625" style="2"/>
    <col min="15" max="15" width="20.42578125" style="2" bestFit="1" customWidth="1"/>
    <col min="16" max="16" width="7.7109375" style="2" customWidth="1"/>
    <col min="17" max="17" width="11.28515625" style="2"/>
    <col min="18" max="18" width="8" style="2" customWidth="1"/>
    <col min="19" max="16384" width="11.28515625" style="2"/>
  </cols>
  <sheetData>
    <row r="1" spans="1:11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>
      <c r="A2" s="17"/>
      <c r="B2" s="10"/>
      <c r="C2" s="10"/>
      <c r="D2" s="10"/>
      <c r="E2" s="10"/>
      <c r="F2" s="10"/>
      <c r="G2" s="10"/>
      <c r="H2" s="10"/>
      <c r="I2" s="10"/>
      <c r="J2" s="10"/>
    </row>
    <row r="3" spans="1:11">
      <c r="A3" s="22" t="s">
        <v>1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>
      <c r="A4" s="22" t="s">
        <v>35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>
      <c r="A5" s="21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1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</row>
    <row r="7" spans="1:11">
      <c r="G7" s="13" t="s">
        <v>3</v>
      </c>
      <c r="I7" s="13" t="s">
        <v>3</v>
      </c>
      <c r="J7" s="13"/>
      <c r="K7" s="10" t="s">
        <v>4</v>
      </c>
    </row>
    <row r="8" spans="1:11">
      <c r="A8" s="10" t="s">
        <v>5</v>
      </c>
      <c r="G8" s="10" t="s">
        <v>6</v>
      </c>
      <c r="I8" s="10" t="s">
        <v>6</v>
      </c>
      <c r="J8" s="10"/>
      <c r="K8" s="10" t="s">
        <v>7</v>
      </c>
    </row>
    <row r="9" spans="1:11">
      <c r="A9" s="18" t="s">
        <v>8</v>
      </c>
      <c r="C9" s="23" t="s">
        <v>9</v>
      </c>
      <c r="D9" s="23"/>
      <c r="E9" s="23"/>
      <c r="F9" s="10"/>
      <c r="G9" s="14" t="s">
        <v>36</v>
      </c>
      <c r="I9" s="14" t="s">
        <v>37</v>
      </c>
      <c r="J9" s="13"/>
      <c r="K9" s="9" t="s">
        <v>10</v>
      </c>
    </row>
    <row r="10" spans="1:11">
      <c r="A10" s="10">
        <v>-1</v>
      </c>
      <c r="C10" s="20">
        <v>-2</v>
      </c>
      <c r="D10" s="20"/>
      <c r="E10" s="20"/>
      <c r="F10" s="10"/>
      <c r="G10" s="10">
        <v>-3</v>
      </c>
      <c r="I10" s="10">
        <v>-4</v>
      </c>
      <c r="J10" s="10"/>
      <c r="K10" s="10">
        <v>-5</v>
      </c>
    </row>
    <row r="12" spans="1:11">
      <c r="C12" s="1" t="s">
        <v>11</v>
      </c>
    </row>
    <row r="13" spans="1:11">
      <c r="A13" s="10">
        <f>A12+1</f>
        <v>1</v>
      </c>
      <c r="C13" s="2" t="s">
        <v>12</v>
      </c>
      <c r="G13" s="3">
        <v>8783668.7609608751</v>
      </c>
      <c r="I13" s="3">
        <v>8396330.9897362757</v>
      </c>
      <c r="J13" s="3"/>
      <c r="K13" s="15">
        <v>-4.4097492945786687E-2</v>
      </c>
    </row>
    <row r="14" spans="1:11">
      <c r="A14" s="10"/>
      <c r="C14" s="2" t="s">
        <v>13</v>
      </c>
      <c r="G14" s="12"/>
      <c r="I14" s="12"/>
      <c r="J14" s="12"/>
      <c r="K14" s="15"/>
    </row>
    <row r="15" spans="1:11">
      <c r="A15" s="10">
        <f>A13+1</f>
        <v>2</v>
      </c>
      <c r="D15" s="2" t="s">
        <v>14</v>
      </c>
      <c r="G15" s="12">
        <v>156078.36186866817</v>
      </c>
      <c r="I15" s="12">
        <v>104543.31294771639</v>
      </c>
      <c r="J15" s="12"/>
      <c r="K15" s="15">
        <v>-0.33018701826404262</v>
      </c>
    </row>
    <row r="16" spans="1:11">
      <c r="A16" s="10">
        <f t="shared" ref="A16:A37" si="0">A15+1</f>
        <v>3</v>
      </c>
      <c r="D16" s="2" t="s">
        <v>15</v>
      </c>
      <c r="G16" s="12">
        <v>15262.370074069404</v>
      </c>
      <c r="I16" s="12">
        <v>14278.081572667417</v>
      </c>
      <c r="J16" s="12"/>
      <c r="K16" s="15">
        <v>-6.4491196100288639E-2</v>
      </c>
    </row>
    <row r="17" spans="1:11">
      <c r="A17" s="10">
        <f t="shared" si="0"/>
        <v>4</v>
      </c>
      <c r="C17" s="2" t="s">
        <v>16</v>
      </c>
      <c r="G17" s="12">
        <v>409115.98992393975</v>
      </c>
      <c r="I17" s="12">
        <v>425675.13786990935</v>
      </c>
      <c r="J17" s="12"/>
      <c r="K17" s="15">
        <v>4.047543570479406E-2</v>
      </c>
    </row>
    <row r="18" spans="1:11">
      <c r="A18" s="10">
        <f t="shared" si="0"/>
        <v>5</v>
      </c>
      <c r="C18" s="2" t="s">
        <v>17</v>
      </c>
      <c r="G18" s="4">
        <f>SUM(G13:G17)</f>
        <v>9364125.4828275517</v>
      </c>
      <c r="I18" s="4">
        <f>SUM(I13:I17)</f>
        <v>8940827.5221265685</v>
      </c>
      <c r="J18" s="5"/>
      <c r="K18" s="15">
        <v>-4.5204217038446348E-2</v>
      </c>
    </row>
    <row r="19" spans="1:11">
      <c r="A19" s="10" t="s">
        <v>18</v>
      </c>
      <c r="G19" s="12"/>
      <c r="J19" s="12"/>
      <c r="K19" s="15"/>
    </row>
    <row r="20" spans="1:11">
      <c r="A20" s="10"/>
      <c r="C20" s="1" t="s">
        <v>19</v>
      </c>
      <c r="G20" s="12"/>
      <c r="J20" s="12"/>
      <c r="K20" s="15"/>
    </row>
    <row r="21" spans="1:11">
      <c r="A21" s="10">
        <f>A18+1</f>
        <v>6</v>
      </c>
      <c r="C21" s="2" t="s">
        <v>20</v>
      </c>
      <c r="G21" s="5">
        <v>1568205.5374955181</v>
      </c>
      <c r="I21" s="5">
        <v>1508847.3652432205</v>
      </c>
      <c r="J21" s="5"/>
      <c r="K21" s="15">
        <v>-3.6088745573435443E-2</v>
      </c>
    </row>
    <row r="22" spans="1:11">
      <c r="A22" s="10"/>
      <c r="C22" s="2" t="s">
        <v>21</v>
      </c>
      <c r="G22" s="12"/>
      <c r="I22" s="12"/>
      <c r="J22" s="12"/>
      <c r="K22" s="15"/>
    </row>
    <row r="23" spans="1:11">
      <c r="A23" s="10">
        <f>A21+1</f>
        <v>7</v>
      </c>
      <c r="D23" s="2" t="s">
        <v>14</v>
      </c>
      <c r="G23" s="12">
        <v>645615.86607060605</v>
      </c>
      <c r="I23" s="12">
        <v>611277.5867852337</v>
      </c>
      <c r="J23" s="12"/>
      <c r="K23" s="15">
        <v>-0.42571779346029526</v>
      </c>
    </row>
    <row r="24" spans="1:11">
      <c r="A24" s="10">
        <f t="shared" si="0"/>
        <v>8</v>
      </c>
      <c r="D24" s="2" t="s">
        <v>15</v>
      </c>
      <c r="G24" s="12">
        <v>850076.81832048437</v>
      </c>
      <c r="I24" s="12">
        <v>524783.51138365734</v>
      </c>
      <c r="J24" s="12"/>
      <c r="K24" s="15">
        <v>-2.2805119661897244E-3</v>
      </c>
    </row>
    <row r="25" spans="1:11">
      <c r="A25" s="10">
        <f t="shared" si="0"/>
        <v>9</v>
      </c>
      <c r="C25" s="2" t="s">
        <v>22</v>
      </c>
      <c r="G25" s="12">
        <v>2017701.53676</v>
      </c>
      <c r="I25" s="12">
        <v>1878150.558989997</v>
      </c>
      <c r="J25" s="12"/>
      <c r="K25" s="15">
        <v>-6.9137585681969815E-2</v>
      </c>
    </row>
    <row r="26" spans="1:11">
      <c r="A26" s="10">
        <f>A25+1</f>
        <v>10</v>
      </c>
      <c r="C26" s="2" t="s">
        <v>23</v>
      </c>
      <c r="G26" s="12">
        <v>1410128.4139139911</v>
      </c>
      <c r="I26" s="12">
        <v>1713356.602452802</v>
      </c>
      <c r="J26" s="12"/>
      <c r="K26" s="15">
        <v>0.21503586875266389</v>
      </c>
    </row>
    <row r="27" spans="1:11">
      <c r="A27" s="10">
        <f t="shared" si="0"/>
        <v>11</v>
      </c>
      <c r="C27" s="2" t="s">
        <v>24</v>
      </c>
      <c r="G27" s="12">
        <v>494003.45131123957</v>
      </c>
      <c r="I27" s="12">
        <v>529254.91397941147</v>
      </c>
      <c r="J27" s="12"/>
      <c r="K27" s="15">
        <v>7.1358737625422552E-2</v>
      </c>
    </row>
    <row r="28" spans="1:11">
      <c r="A28" s="10">
        <f t="shared" si="0"/>
        <v>12</v>
      </c>
      <c r="C28" s="2" t="s">
        <v>25</v>
      </c>
      <c r="G28" s="4">
        <f>SUM(G21:G27)</f>
        <v>6985731.6238718396</v>
      </c>
      <c r="I28" s="4">
        <f>SUM(I21:I27)</f>
        <v>6765670.5388343222</v>
      </c>
      <c r="J28" s="5"/>
      <c r="K28" s="15">
        <v>-3.1501509374672998E-2</v>
      </c>
    </row>
    <row r="29" spans="1:11">
      <c r="A29" s="10">
        <f t="shared" si="0"/>
        <v>13</v>
      </c>
      <c r="C29" s="1" t="s">
        <v>26</v>
      </c>
      <c r="G29" s="5">
        <f>G18-G28</f>
        <v>2378393.8589557121</v>
      </c>
      <c r="I29" s="5">
        <f>I18-I28</f>
        <v>2175156.9832922462</v>
      </c>
      <c r="J29" s="5"/>
      <c r="K29" s="15">
        <v>-8.5451309919535645E-2</v>
      </c>
    </row>
    <row r="30" spans="1:11">
      <c r="A30" s="10"/>
      <c r="C30" s="1"/>
      <c r="G30" s="5"/>
      <c r="I30" s="5"/>
      <c r="J30" s="5"/>
      <c r="K30" s="15"/>
    </row>
    <row r="31" spans="1:11">
      <c r="A31" s="10"/>
      <c r="C31" s="1" t="s">
        <v>27</v>
      </c>
      <c r="G31" s="12"/>
      <c r="I31" s="12"/>
      <c r="J31" s="12"/>
      <c r="K31" s="15"/>
    </row>
    <row r="32" spans="1:11">
      <c r="A32" s="10">
        <f>A29+1</f>
        <v>14</v>
      </c>
      <c r="C32" s="2" t="s">
        <v>28</v>
      </c>
      <c r="G32" s="12">
        <v>418142.27793616673</v>
      </c>
      <c r="I32" s="12">
        <v>474104.39114554168</v>
      </c>
      <c r="J32" s="12"/>
      <c r="K32" s="15">
        <v>0.13383509910929914</v>
      </c>
    </row>
    <row r="33" spans="1:11">
      <c r="A33" s="10">
        <f t="shared" si="0"/>
        <v>15</v>
      </c>
      <c r="C33" s="2" t="s">
        <v>29</v>
      </c>
      <c r="G33" s="12">
        <v>-1055181.8111318673</v>
      </c>
      <c r="I33" s="12">
        <v>117548.68589817637</v>
      </c>
      <c r="J33" s="12"/>
      <c r="K33" s="15">
        <v>-1.1114013572429615</v>
      </c>
    </row>
    <row r="34" spans="1:11">
      <c r="A34" s="10">
        <f t="shared" si="0"/>
        <v>16</v>
      </c>
      <c r="C34" s="2" t="s">
        <v>30</v>
      </c>
      <c r="G34" s="4">
        <f>-G32+G33</f>
        <v>-1473324.0890680342</v>
      </c>
      <c r="I34" s="4">
        <f>-I32+I33</f>
        <v>-356555.70524736529</v>
      </c>
      <c r="J34" s="5"/>
      <c r="K34" s="15">
        <v>-0.75799234676675376</v>
      </c>
    </row>
    <row r="35" spans="1:11">
      <c r="A35" s="10">
        <f t="shared" si="0"/>
        <v>17</v>
      </c>
      <c r="C35" s="1" t="s">
        <v>31</v>
      </c>
      <c r="G35" s="6">
        <f>G29+G34</f>
        <v>905069.76988767786</v>
      </c>
      <c r="I35" s="6">
        <f>I29+I34</f>
        <v>1818601.2780448808</v>
      </c>
      <c r="J35" s="6"/>
      <c r="K35" s="15">
        <v>1.0093492781896454</v>
      </c>
    </row>
    <row r="36" spans="1:11">
      <c r="A36" s="10">
        <f t="shared" si="0"/>
        <v>18</v>
      </c>
      <c r="C36" s="2" t="s">
        <v>32</v>
      </c>
      <c r="G36" s="12">
        <v>-34773.345756558876</v>
      </c>
      <c r="I36" s="12">
        <v>236820.70871685058</v>
      </c>
      <c r="J36" s="12"/>
      <c r="K36" s="15">
        <v>-7.8104090522316785</v>
      </c>
    </row>
    <row r="37" spans="1:11" ht="16.5" thickBot="1">
      <c r="A37" s="10">
        <f t="shared" si="0"/>
        <v>19</v>
      </c>
      <c r="C37" s="1" t="s">
        <v>33</v>
      </c>
      <c r="G37" s="19">
        <f>G35-G36</f>
        <v>939843.11564423679</v>
      </c>
      <c r="I37" s="19">
        <f>I35-I36</f>
        <v>1581780.5693280303</v>
      </c>
      <c r="J37" s="5"/>
      <c r="K37" s="15">
        <v>0.6830261902611301</v>
      </c>
    </row>
    <row r="38" spans="1:11" ht="16.5" thickTop="1">
      <c r="K38" s="8"/>
    </row>
    <row r="39" spans="1:11">
      <c r="K39" s="8"/>
    </row>
    <row r="40" spans="1:11">
      <c r="C40" s="11" t="s">
        <v>34</v>
      </c>
      <c r="E40" s="7"/>
      <c r="F40" s="7"/>
      <c r="G40" s="7"/>
      <c r="H40" s="7"/>
    </row>
    <row r="41" spans="1:11">
      <c r="E41" s="7"/>
      <c r="F41" s="7"/>
      <c r="G41" s="7"/>
      <c r="H41" s="7"/>
    </row>
  </sheetData>
  <mergeCells count="6">
    <mergeCell ref="C10:E10"/>
    <mergeCell ref="A5:K5"/>
    <mergeCell ref="A4:K4"/>
    <mergeCell ref="A3:K3"/>
    <mergeCell ref="A1:K1"/>
    <mergeCell ref="C9:E9"/>
  </mergeCells>
  <printOptions horizontalCentered="1"/>
  <pageMargins left="0.6" right="0.5" top="0.75" bottom="0.75" header="0.3" footer="0.3"/>
  <pageSetup scale="95" orientation="portrait" horizontalDpi="200" verticalDpi="200" r:id="rId1"/>
  <headerFooter alignWithMargins="0">
    <oddHeader xml:space="preserve">&amp;R&amp;"Times New Roman,Regular"&amp;12M.F.R. Item - B-1
Page &amp;P of &amp;N </oddHeader>
  </headerFooter>
  <ignoredErrors>
    <ignoredError sqref="H10 B10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B-1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2022-06-10T17:38:39Z</dcterms:created>
  <dcterms:modified xsi:type="dcterms:W3CDTF">2022-06-21T15:13:48Z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