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filterPrivacy="1" defaultThemeVersion="166925"/>
  <xr:revisionPtr revIDLastSave="0" documentId="13_ncr:1_{2B2C908D-83B5-49FB-B488-C23B7CAAC87A}" xr6:coauthVersionLast="47" xr6:coauthVersionMax="47" xr10:uidLastSave="{00000000-0000-0000-0000-000000000000}"/>
  <bookViews>
    <workbookView xWindow="-120" yWindow="-120" windowWidth="29040" windowHeight="15840" xr2:uid="{71E9E371-788E-4FEA-8D87-DF06497C0C73}"/>
  </bookViews>
  <sheets>
    <sheet name="A-2-2" sheetId="1" r:id="rId1"/>
  </sheets>
  <externalReferences>
    <externalReference r:id="rId2"/>
    <externalReference r:id="rId3"/>
  </externalReferences>
  <definedNames>
    <definedName name="__123Graph_A" hidden="1">[2]Summary!$P$9:$AA$9</definedName>
    <definedName name="__123Graph_AGRAPH2" hidden="1">'[2]Main Menu'!$H$82:$H$82</definedName>
    <definedName name="__123Graph_ANI12MTD" hidden="1">[2]Summary!$P$11:$AA$11</definedName>
    <definedName name="__123Graph_AROE" hidden="1">[2]Summary!$P$9:$AA$9</definedName>
    <definedName name="__123Graph_X" hidden="1">[2]Summary!$P$6:$AA$6</definedName>
    <definedName name="__123Graph_XNI12MTD" hidden="1">[2]Summary!$P$6:$AA$6</definedName>
    <definedName name="__123Graph_XROE" hidden="1">[2]Summary!$P$6:$AA$6</definedName>
    <definedName name="_Dist_Values" hidden="1">[1]Income!#REF!</definedName>
    <definedName name="_Order1" hidden="1">255</definedName>
    <definedName name="_Order2" hidden="1">255</definedName>
    <definedName name="anscount" hidden="1">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S26" i="1"/>
  <c r="S13" i="1"/>
  <c r="S14" i="1"/>
  <c r="S15" i="1"/>
  <c r="S16" i="1"/>
  <c r="S17" i="1"/>
  <c r="S18" i="1"/>
  <c r="S19" i="1"/>
  <c r="S20" i="1"/>
  <c r="S21" i="1"/>
  <c r="S22" i="1"/>
  <c r="S23" i="1"/>
  <c r="S24" i="1"/>
  <c r="S12" i="1"/>
  <c r="S25" i="1" l="1"/>
  <c r="S27" i="1" s="1"/>
  <c r="F9" i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  <c r="E27" i="1"/>
  <c r="E29" i="1" s="1"/>
  <c r="S28" i="1"/>
  <c r="G27" i="1"/>
  <c r="G29" i="1" s="1"/>
  <c r="F27" i="1"/>
  <c r="F29" i="1" s="1"/>
  <c r="H27" i="1"/>
  <c r="H29" i="1" s="1"/>
  <c r="I27" i="1"/>
  <c r="I29" i="1" s="1"/>
  <c r="J27" i="1"/>
  <c r="J29" i="1" s="1"/>
  <c r="K27" i="1"/>
  <c r="K29" i="1" s="1"/>
  <c r="L27" i="1"/>
  <c r="L29" i="1" s="1"/>
  <c r="M27" i="1"/>
  <c r="M29" i="1" s="1"/>
  <c r="N27" i="1"/>
  <c r="N29" i="1" s="1"/>
  <c r="O27" i="1"/>
  <c r="O29" i="1" s="1"/>
  <c r="P27" i="1"/>
  <c r="P29" i="1" s="1"/>
  <c r="Q27" i="1"/>
  <c r="Q29" i="1" s="1"/>
  <c r="S29" i="1" l="1"/>
</calcChain>
</file>

<file path=xl/sharedStrings.xml><?xml version="1.0" encoding="utf-8"?>
<sst xmlns="http://schemas.openxmlformats.org/spreadsheetml/2006/main" count="29" uniqueCount="29">
  <si>
    <t>GEORGIA POWER COMPANY</t>
  </si>
  <si>
    <t>ACCUMULATED PROVISION FOR DEPRECIATION AND AMORTIZATION OF ELECTRIC PLANT</t>
  </si>
  <si>
    <t>ESTIMATED BALANCES FROM JULY 31, 2022 THROUGH JULY 31, 2023</t>
  </si>
  <si>
    <t>(AMOUNTS IN THOUSANDS)</t>
  </si>
  <si>
    <t>Line</t>
  </si>
  <si>
    <t>13-Month</t>
  </si>
  <si>
    <t>No.</t>
  </si>
  <si>
    <t>Description</t>
  </si>
  <si>
    <t>Average</t>
  </si>
  <si>
    <t>(1)</t>
  </si>
  <si>
    <t>Intangible</t>
  </si>
  <si>
    <t>Steam Production</t>
  </si>
  <si>
    <t>Nuclear Production</t>
  </si>
  <si>
    <t>Hydro Production</t>
  </si>
  <si>
    <t>Other Production</t>
  </si>
  <si>
    <t>Transmission</t>
  </si>
  <si>
    <t>Distribution</t>
  </si>
  <si>
    <t>General</t>
  </si>
  <si>
    <t>Steam ARO Reserve</t>
  </si>
  <si>
    <t>Nuclear ARO Reserve</t>
  </si>
  <si>
    <t>Hydro ARO Reserve</t>
  </si>
  <si>
    <t>Other ARO Reserve</t>
  </si>
  <si>
    <t>Transmission ARO Reserve</t>
  </si>
  <si>
    <t>Distribution ARO Reserve</t>
  </si>
  <si>
    <t>General ARO Reserve</t>
  </si>
  <si>
    <t>Subtotal</t>
  </si>
  <si>
    <t>Nuclear Fuel</t>
  </si>
  <si>
    <t>Total Acc. Prov For Depr (108)</t>
  </si>
  <si>
    <t xml:space="preserve">Note:  Totals may not tie due to rounding.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</si>
</sst>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0_);\(0\)"/>
    <numFmt numFmtId="165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165" fontId="4" fillId="0" borderId="0" xfId="2" applyNumberFormat="1" applyFont="1" applyFill="1" applyBorder="1"/>
    <xf numFmtId="165" fontId="4" fillId="0" borderId="0" xfId="2" applyNumberFormat="1" applyFont="1" applyFill="1"/>
    <xf numFmtId="165" fontId="4" fillId="0" borderId="2" xfId="2" applyNumberFormat="1" applyFont="1" applyFill="1" applyBorder="1"/>
    <xf numFmtId="0" fontId="2" fillId="0" borderId="0" xfId="1" applyFont="1" applyFill="1" applyAlignment="1">
      <alignment horizontal="centerContinuous"/>
    </xf>
    <xf numFmtId="0" fontId="3" fillId="0" borderId="0" xfId="1" applyFont="1" applyFill="1" applyAlignment="1">
      <alignment horizontal="centerContinuous"/>
    </xf>
    <xf numFmtId="0" fontId="4" fillId="0" borderId="0" xfId="1" applyFont="1" applyFill="1" applyAlignment="1">
      <alignment horizontal="centerContinuous"/>
    </xf>
    <xf numFmtId="0" fontId="4" fillId="0" borderId="0" xfId="1" applyFont="1" applyFill="1"/>
    <xf numFmtId="0" fontId="3" fillId="0" borderId="0" xfId="1" applyFont="1" applyFill="1" applyAlignment="1">
      <alignment horizontal="left"/>
    </xf>
    <xf numFmtId="0" fontId="3" fillId="0" borderId="0" xfId="1" applyFont="1" applyFill="1"/>
    <xf numFmtId="0" fontId="4" fillId="0" borderId="0" xfId="1" applyFont="1" applyFill="1" applyAlignment="1">
      <alignment horizontal="center"/>
    </xf>
    <xf numFmtId="0" fontId="0" fillId="0" borderId="0" xfId="0" applyFill="1"/>
    <xf numFmtId="0" fontId="4" fillId="0" borderId="1" xfId="1" applyFont="1" applyFill="1" applyBorder="1" applyAlignment="1">
      <alignment horizontal="center"/>
    </xf>
    <xf numFmtId="17" fontId="4" fillId="0" borderId="1" xfId="1" applyNumberFormat="1" applyFont="1" applyFill="1" applyBorder="1" applyAlignment="1">
      <alignment horizontal="center"/>
    </xf>
    <xf numFmtId="164" fontId="4" fillId="0" borderId="0" xfId="1" applyNumberFormat="1" applyFont="1" applyFill="1" applyAlignment="1">
      <alignment horizontal="center"/>
    </xf>
    <xf numFmtId="164" fontId="4" fillId="0" borderId="0" xfId="1" applyNumberFormat="1" applyFont="1" applyFill="1"/>
    <xf numFmtId="42" fontId="4" fillId="0" borderId="0" xfId="1" applyNumberFormat="1" applyFont="1" applyFill="1"/>
    <xf numFmtId="0" fontId="5" fillId="0" borderId="0" xfId="1" applyFont="1" applyFill="1"/>
    <xf numFmtId="42" fontId="5" fillId="0" borderId="0" xfId="1" applyNumberFormat="1" applyFont="1" applyFill="1"/>
    <xf numFmtId="37" fontId="4" fillId="0" borderId="0" xfId="1" applyNumberFormat="1" applyFont="1" applyFill="1"/>
    <xf numFmtId="42" fontId="4" fillId="0" borderId="3" xfId="1" applyNumberFormat="1" applyFont="1" applyFill="1" applyBorder="1"/>
    <xf numFmtId="41" fontId="4" fillId="0" borderId="0" xfId="1" applyNumberFormat="1" applyFont="1" applyFill="1"/>
    <xf numFmtId="0" fontId="4" fillId="0" borderId="0" xfId="1" applyFont="1" applyFill="1" applyAlignment="1">
      <alignment horizontal="left"/>
    </xf>
    <xf numFmtId="0" fontId="2" fillId="0" borderId="0" xfId="1" quotePrefix="1" applyFont="1" applyFill="1" applyAlignment="1">
      <alignment horizontal="center"/>
    </xf>
  </cellXfs>
  <cellStyles count="3">
    <cellStyle name="Comma 4" xfId="2" xr:uid="{B9355B8A-6E08-4D28-B1B8-FACCD38784AC}"/>
    <cellStyle name="Normal" xfId="0" builtinId="0"/>
    <cellStyle name="Normal 5" xfId="1" xr:uid="{B9B79A76-79DC-434D-ACF1-F931D919F3A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groups\FPC%20Accounting\General\PreliminaryIncome\2004\February04Executiv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groups\SCS%20Finance-Investor%20Relations\Finance%20Associates-core\Gulf\Planning%20Cases%2006\Report%20Writer%20Development\12_05FULL_BB%20with%20RW%20Functionalit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mary"/>
      <sheetName val="ExecSummary"/>
      <sheetName val="ActualBudget"/>
      <sheetName val="Income"/>
      <sheetName val="IncomeExpCombined"/>
      <sheetName val="QuarterSummary"/>
      <sheetName val="QuarterByQuarter"/>
      <sheetName val="YTDByQuarter"/>
      <sheetName val="QuarterDetail"/>
      <sheetName val="O &amp; M Expense"/>
      <sheetName val="ThisYrVsLastYrO&amp;M"/>
      <sheetName val="ROEGraph"/>
      <sheetName val="CapitalExpend"/>
      <sheetName val="Retail Current Month"/>
      <sheetName val="Retail Year-to-Date"/>
      <sheetName val="ThisYrVsLastYr"/>
      <sheetName val="Wholesale BR"/>
      <sheetName val="ClauseBalances"/>
      <sheetName val="OldPg1"/>
      <sheetName val="OldPg2"/>
      <sheetName val="KWH-REVENUE"/>
      <sheetName val="ROE"/>
      <sheetName val="O&amp;M Budget"/>
      <sheetName val="SheetList"/>
      <sheetName val="Admi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Menu"/>
      <sheetName val="Summary"/>
      <sheetName val="Balance"/>
      <sheetName val="Input"/>
      <sheetName val="Report Writer"/>
      <sheetName val="Labels"/>
      <sheetName val="Income"/>
      <sheetName val="Tax"/>
      <sheetName val="Cashflow"/>
      <sheetName val="SourceUse"/>
      <sheetName val="Taxes Other"/>
      <sheetName val="Gross Property"/>
      <sheetName val="AFUDC"/>
      <sheetName val="Consol Output"/>
      <sheetName val="ConOutput 2001"/>
      <sheetName val="Ratings Metrics"/>
      <sheetName val="Credit Graphs"/>
      <sheetName val="New Consol Output"/>
      <sheetName val="115kV"/>
      <sheetName val="Blue Book"/>
      <sheetName val="PrintInfo"/>
      <sheetName val="Fin Plan"/>
      <sheetName val="OATT"/>
    </sheetNames>
    <sheetDataSet>
      <sheetData sheetId="0">
        <row r="25">
          <cell r="E25">
            <v>2005</v>
          </cell>
        </row>
      </sheetData>
      <sheetData sheetId="1">
        <row r="2">
          <cell r="H2" t="str">
            <v>GULF POWER COMPANY</v>
          </cell>
        </row>
        <row r="6">
          <cell r="P6" t="str">
            <v>JAN</v>
          </cell>
          <cell r="Q6" t="str">
            <v>FEB</v>
          </cell>
          <cell r="R6" t="str">
            <v>MAR</v>
          </cell>
          <cell r="S6" t="str">
            <v>APR</v>
          </cell>
          <cell r="T6" t="str">
            <v>MAY</v>
          </cell>
          <cell r="U6" t="str">
            <v>JUN</v>
          </cell>
          <cell r="V6" t="str">
            <v>JUL</v>
          </cell>
          <cell r="W6" t="str">
            <v>AUG</v>
          </cell>
          <cell r="X6" t="str">
            <v>SEP</v>
          </cell>
          <cell r="Y6" t="str">
            <v>OCT</v>
          </cell>
          <cell r="Z6" t="str">
            <v>NOV</v>
          </cell>
          <cell r="AA6" t="str">
            <v>DEC</v>
          </cell>
        </row>
        <row r="9">
          <cell r="P9">
            <v>0.12259200000000001</v>
          </cell>
          <cell r="Q9">
            <v>0.12645600000000001</v>
          </cell>
          <cell r="R9">
            <v>0.124836</v>
          </cell>
          <cell r="S9">
            <v>0.130055</v>
          </cell>
          <cell r="T9">
            <v>0.128635</v>
          </cell>
          <cell r="U9">
            <v>0.12418700000000001</v>
          </cell>
          <cell r="V9">
            <v>0.123422</v>
          </cell>
          <cell r="W9">
            <v>0.120146</v>
          </cell>
          <cell r="X9">
            <v>0.113992</v>
          </cell>
          <cell r="Y9">
            <v>0.113957</v>
          </cell>
          <cell r="Z9">
            <v>0.112821</v>
          </cell>
          <cell r="AA9">
            <v>0.122487</v>
          </cell>
        </row>
        <row r="11">
          <cell r="P11">
            <v>75469.9429887468</v>
          </cell>
          <cell r="Q11">
            <v>76277.654204128092</v>
          </cell>
          <cell r="R11">
            <v>75759.507999316993</v>
          </cell>
          <cell r="S11">
            <v>76978.391624534939</v>
          </cell>
          <cell r="T11">
            <v>77175.366533218476</v>
          </cell>
          <cell r="U11">
            <v>76054.115969501305</v>
          </cell>
          <cell r="V11">
            <v>75083.023635207181</v>
          </cell>
          <cell r="W11">
            <v>74605.135159592406</v>
          </cell>
          <cell r="X11">
            <v>71745.165266713098</v>
          </cell>
          <cell r="Y11">
            <v>70159.477138125178</v>
          </cell>
          <cell r="Z11">
            <v>69734.727256105238</v>
          </cell>
          <cell r="AA11">
            <v>76087.524848238725</v>
          </cell>
        </row>
      </sheetData>
      <sheetData sheetId="2">
        <row r="2">
          <cell r="H2" t="str">
            <v>GULF POWER COMPANY</v>
          </cell>
        </row>
      </sheetData>
      <sheetData sheetId="3">
        <row r="2">
          <cell r="B2" t="str">
            <v xml:space="preserve">  Full Actual Input Only </v>
          </cell>
        </row>
      </sheetData>
      <sheetData sheetId="4">
        <row r="7">
          <cell r="B7" t="str">
            <v>Base Year:</v>
          </cell>
        </row>
      </sheetData>
      <sheetData sheetId="5">
        <row r="7">
          <cell r="B7" t="str">
            <v>Base Year:</v>
          </cell>
        </row>
      </sheetData>
      <sheetData sheetId="6">
        <row r="2">
          <cell r="H2" t="str">
            <v>GULF POWER COMPANY</v>
          </cell>
        </row>
      </sheetData>
      <sheetData sheetId="7">
        <row r="2">
          <cell r="H2" t="str">
            <v xml:space="preserve">      GULF POWER COMPANY</v>
          </cell>
        </row>
      </sheetData>
      <sheetData sheetId="8">
        <row r="2">
          <cell r="H2" t="str">
            <v xml:space="preserve">     GULF POWER COMPANY</v>
          </cell>
        </row>
      </sheetData>
      <sheetData sheetId="9">
        <row r="2">
          <cell r="C2" t="str">
            <v>Exhibit B (1)</v>
          </cell>
        </row>
      </sheetData>
      <sheetData sheetId="10">
        <row r="1">
          <cell r="A1" t="str">
            <v xml:space="preserve"> </v>
          </cell>
        </row>
      </sheetData>
      <sheetData sheetId="11">
        <row r="1">
          <cell r="A1" t="str">
            <v xml:space="preserve"> </v>
          </cell>
        </row>
      </sheetData>
      <sheetData sheetId="12">
        <row r="2">
          <cell r="H2" t="str">
            <v xml:space="preserve">       GULF POWER COMPANY</v>
          </cell>
        </row>
      </sheetData>
      <sheetData sheetId="13">
        <row r="2">
          <cell r="M2" t="str">
            <v>January 2006 Planning Case</v>
          </cell>
        </row>
      </sheetData>
      <sheetData sheetId="14">
        <row r="8">
          <cell r="B8" t="str">
            <v>RETAIL FUEL REVENUES</v>
          </cell>
        </row>
      </sheetData>
      <sheetData sheetId="15" refreshError="1"/>
      <sheetData sheetId="16" refreshError="1"/>
      <sheetData sheetId="17">
        <row r="7">
          <cell r="B7" t="str">
            <v>GAAP METHODOLOGY</v>
          </cell>
        </row>
      </sheetData>
      <sheetData sheetId="18" refreshError="1"/>
      <sheetData sheetId="19"/>
      <sheetData sheetId="20">
        <row r="1">
          <cell r="B1" t="str">
            <v>2005:2008</v>
          </cell>
        </row>
      </sheetData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E250C-5B17-4C7F-966D-CE6E6CC0570C}">
  <sheetPr>
    <pageSetUpPr fitToPage="1"/>
  </sheetPr>
  <dimension ref="A1:BO31"/>
  <sheetViews>
    <sheetView showGridLines="0" tabSelected="1" zoomScale="85" zoomScaleNormal="85" workbookViewId="0">
      <pane ySplit="11" topLeftCell="A12" activePane="bottomLeft" state="frozen"/>
      <selection pane="bottomLeft"/>
    </sheetView>
  </sheetViews>
  <sheetFormatPr defaultColWidth="11.7109375" defaultRowHeight="15.75" x14ac:dyDescent="0.25"/>
  <cols>
    <col min="1" max="1" width="5.7109375" style="7" customWidth="1"/>
    <col min="2" max="2" width="1.85546875" style="7" customWidth="1"/>
    <col min="3" max="3" width="31.28515625" style="7" customWidth="1"/>
    <col min="4" max="4" width="1.85546875" style="7" customWidth="1"/>
    <col min="5" max="5" width="18.140625" style="7" bestFit="1" customWidth="1"/>
    <col min="6" max="6" width="15.5703125" style="7" customWidth="1"/>
    <col min="7" max="7" width="18.140625" style="7" bestFit="1" customWidth="1"/>
    <col min="8" max="8" width="19.5703125" style="7" bestFit="1" customWidth="1"/>
    <col min="9" max="10" width="18.140625" style="7" bestFit="1" customWidth="1"/>
    <col min="11" max="11" width="19.5703125" style="7" bestFit="1" customWidth="1"/>
    <col min="12" max="17" width="18.140625" style="7" bestFit="1" customWidth="1"/>
    <col min="18" max="18" width="1.140625" style="7" customWidth="1"/>
    <col min="19" max="19" width="18.140625" style="7" bestFit="1" customWidth="1"/>
    <col min="20" max="20" width="1.7109375" style="7" customWidth="1"/>
    <col min="21" max="16384" width="11.7109375" style="7"/>
  </cols>
  <sheetData>
    <row r="1" spans="1:20" x14ac:dyDescent="0.25">
      <c r="A1" s="4" t="s">
        <v>0</v>
      </c>
      <c r="B1" s="5"/>
      <c r="C1" s="5"/>
      <c r="D1" s="5"/>
      <c r="E1" s="6"/>
      <c r="F1" s="5"/>
      <c r="G1" s="5"/>
      <c r="H1" s="5"/>
      <c r="I1" s="5"/>
      <c r="J1" s="5"/>
      <c r="K1" s="5"/>
      <c r="L1" s="6"/>
      <c r="M1" s="5"/>
      <c r="N1" s="5"/>
      <c r="O1" s="5"/>
      <c r="P1" s="5"/>
      <c r="Q1" s="5"/>
      <c r="R1" s="5"/>
      <c r="S1" s="5"/>
    </row>
    <row r="2" spans="1:20" x14ac:dyDescent="0.25">
      <c r="A2" s="4"/>
      <c r="B2" s="5"/>
      <c r="C2" s="8"/>
      <c r="D2" s="5"/>
      <c r="E2" s="6"/>
      <c r="F2" s="5"/>
      <c r="G2" s="5"/>
      <c r="H2" s="5"/>
      <c r="I2" s="5"/>
      <c r="J2" s="5"/>
      <c r="K2" s="5"/>
      <c r="L2" s="6"/>
      <c r="M2" s="5"/>
      <c r="N2" s="5"/>
      <c r="O2" s="5"/>
      <c r="P2" s="5"/>
      <c r="Q2" s="5"/>
      <c r="R2" s="5"/>
      <c r="S2" s="5"/>
    </row>
    <row r="3" spans="1:20" x14ac:dyDescent="0.25">
      <c r="A3" s="4" t="s">
        <v>1</v>
      </c>
      <c r="B3" s="5"/>
      <c r="C3" s="5"/>
      <c r="D3" s="5"/>
      <c r="E3" s="6"/>
      <c r="F3" s="5"/>
      <c r="G3" s="5"/>
      <c r="H3" s="5"/>
      <c r="I3" s="5"/>
      <c r="J3" s="5"/>
      <c r="K3" s="5"/>
      <c r="L3" s="6"/>
      <c r="M3" s="5"/>
      <c r="N3" s="5"/>
      <c r="O3" s="5"/>
      <c r="P3" s="5"/>
      <c r="Q3" s="5"/>
      <c r="R3" s="5"/>
      <c r="S3" s="5"/>
    </row>
    <row r="4" spans="1:20" x14ac:dyDescent="0.25">
      <c r="A4" s="4" t="s">
        <v>2</v>
      </c>
      <c r="B4" s="5"/>
      <c r="C4" s="5"/>
      <c r="D4" s="5"/>
      <c r="E4" s="6"/>
      <c r="F4" s="5"/>
      <c r="G4" s="5"/>
      <c r="H4" s="5"/>
      <c r="I4" s="5"/>
      <c r="J4" s="5"/>
      <c r="K4" s="5"/>
      <c r="L4" s="6"/>
      <c r="M4" s="5"/>
      <c r="N4" s="5"/>
      <c r="O4" s="5"/>
      <c r="P4" s="5"/>
      <c r="Q4" s="5"/>
      <c r="R4" s="5"/>
      <c r="S4" s="5"/>
    </row>
    <row r="5" spans="1:20" x14ac:dyDescent="0.25">
      <c r="A5" s="23" t="s">
        <v>3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</row>
    <row r="6" spans="1:20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20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</row>
    <row r="8" spans="1:20" x14ac:dyDescent="0.25">
      <c r="A8" s="10" t="s">
        <v>4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S8" s="10" t="s">
        <v>5</v>
      </c>
    </row>
    <row r="9" spans="1:20" x14ac:dyDescent="0.25">
      <c r="A9" s="12" t="s">
        <v>6</v>
      </c>
      <c r="C9" s="12" t="s">
        <v>7</v>
      </c>
      <c r="E9" s="13">
        <v>44773</v>
      </c>
      <c r="F9" s="13">
        <f>EOMONTH(E9,1)</f>
        <v>44804</v>
      </c>
      <c r="G9" s="13">
        <f t="shared" ref="G9:Q9" si="0">EOMONTH(F9,1)</f>
        <v>44834</v>
      </c>
      <c r="H9" s="13">
        <f t="shared" si="0"/>
        <v>44865</v>
      </c>
      <c r="I9" s="13">
        <f t="shared" si="0"/>
        <v>44895</v>
      </c>
      <c r="J9" s="13">
        <f t="shared" si="0"/>
        <v>44926</v>
      </c>
      <c r="K9" s="13">
        <f t="shared" si="0"/>
        <v>44957</v>
      </c>
      <c r="L9" s="13">
        <f t="shared" si="0"/>
        <v>44985</v>
      </c>
      <c r="M9" s="13">
        <f t="shared" si="0"/>
        <v>45016</v>
      </c>
      <c r="N9" s="13">
        <f t="shared" si="0"/>
        <v>45046</v>
      </c>
      <c r="O9" s="13">
        <f t="shared" si="0"/>
        <v>45077</v>
      </c>
      <c r="P9" s="13">
        <f t="shared" si="0"/>
        <v>45107</v>
      </c>
      <c r="Q9" s="13">
        <f t="shared" si="0"/>
        <v>45138</v>
      </c>
      <c r="S9" s="12" t="s">
        <v>8</v>
      </c>
    </row>
    <row r="10" spans="1:20" x14ac:dyDescent="0.25">
      <c r="A10" s="14" t="s">
        <v>9</v>
      </c>
      <c r="B10" s="15"/>
      <c r="C10" s="14">
        <v>-2</v>
      </c>
      <c r="D10" s="15"/>
      <c r="E10" s="14">
        <v>-3</v>
      </c>
      <c r="F10" s="14">
        <v>-4</v>
      </c>
      <c r="G10" s="14">
        <v>-5</v>
      </c>
      <c r="H10" s="14">
        <v>-6</v>
      </c>
      <c r="I10" s="14">
        <v>-7</v>
      </c>
      <c r="J10" s="14">
        <v>-8</v>
      </c>
      <c r="K10" s="14">
        <v>-9</v>
      </c>
      <c r="L10" s="14">
        <v>-10</v>
      </c>
      <c r="M10" s="14">
        <v>-11</v>
      </c>
      <c r="N10" s="14">
        <v>-12</v>
      </c>
      <c r="O10" s="14">
        <v>-13</v>
      </c>
      <c r="P10" s="14">
        <v>-14</v>
      </c>
      <c r="Q10" s="14">
        <v>-15</v>
      </c>
      <c r="R10" s="15"/>
      <c r="S10" s="14">
        <v>-16</v>
      </c>
    </row>
    <row r="12" spans="1:20" x14ac:dyDescent="0.25">
      <c r="A12" s="10">
        <v>1</v>
      </c>
      <c r="C12" s="7" t="s">
        <v>10</v>
      </c>
      <c r="E12" s="16">
        <v>377225.92761176231</v>
      </c>
      <c r="F12" s="16">
        <v>382631.92729090684</v>
      </c>
      <c r="G12" s="16">
        <v>388155.7242533848</v>
      </c>
      <c r="H12" s="16">
        <v>393797.17544919607</v>
      </c>
      <c r="I12" s="16">
        <v>399560.36837834067</v>
      </c>
      <c r="J12" s="16">
        <v>405417.88275748532</v>
      </c>
      <c r="K12" s="16">
        <v>411294.52501256915</v>
      </c>
      <c r="L12" s="16">
        <v>417266.06351765292</v>
      </c>
      <c r="M12" s="16">
        <v>423332.49827273673</v>
      </c>
      <c r="N12" s="16">
        <v>429493.82927782059</v>
      </c>
      <c r="O12" s="16">
        <v>435750.56048290443</v>
      </c>
      <c r="P12" s="16">
        <v>442102.69188798819</v>
      </c>
      <c r="Q12" s="16">
        <v>448946.44295743882</v>
      </c>
      <c r="R12" s="16"/>
      <c r="S12" s="16">
        <f>AVERAGE(E12:Q12)</f>
        <v>411921.20131924504</v>
      </c>
      <c r="T12" s="17"/>
    </row>
    <row r="13" spans="1:20" x14ac:dyDescent="0.25">
      <c r="A13" s="10">
        <f>+A12+1</f>
        <v>2</v>
      </c>
      <c r="C13" s="7" t="s">
        <v>11</v>
      </c>
      <c r="E13" s="1">
        <v>2980121.673739593</v>
      </c>
      <c r="F13" s="1">
        <v>3008625.30933097</v>
      </c>
      <c r="G13" s="1">
        <v>2563790.8306763247</v>
      </c>
      <c r="H13" s="1">
        <v>2586071.8563433606</v>
      </c>
      <c r="I13" s="1">
        <v>2608491.1410928969</v>
      </c>
      <c r="J13" s="1">
        <v>2629079.9690676141</v>
      </c>
      <c r="K13" s="1">
        <v>2668417.1256942004</v>
      </c>
      <c r="L13" s="1">
        <v>2707775.1304934826</v>
      </c>
      <c r="M13" s="1">
        <v>2754655.9654084919</v>
      </c>
      <c r="N13" s="1">
        <v>2801733.6536157867</v>
      </c>
      <c r="O13" s="1">
        <v>2845183.8670058325</v>
      </c>
      <c r="P13" s="1">
        <v>2877897.1860947507</v>
      </c>
      <c r="Q13" s="1">
        <v>2920888.1204763362</v>
      </c>
      <c r="R13" s="1"/>
      <c r="S13" s="1">
        <f t="shared" ref="S13:S25" si="1">AVERAGE(E13:Q13)</f>
        <v>2765594.7560799723</v>
      </c>
      <c r="T13" s="18"/>
    </row>
    <row r="14" spans="1:20" x14ac:dyDescent="0.25">
      <c r="A14" s="10">
        <f t="shared" ref="A14:A29" si="2">+A13+1</f>
        <v>3</v>
      </c>
      <c r="C14" s="7" t="s">
        <v>12</v>
      </c>
      <c r="E14" s="1">
        <v>2918870.0011055628</v>
      </c>
      <c r="F14" s="1">
        <v>2924195.0107459142</v>
      </c>
      <c r="G14" s="1">
        <v>2931514.9801233141</v>
      </c>
      <c r="H14" s="1">
        <v>2939227.4300429514</v>
      </c>
      <c r="I14" s="1">
        <v>2947066.7748953132</v>
      </c>
      <c r="J14" s="1">
        <v>2955349.221606446</v>
      </c>
      <c r="K14" s="1">
        <v>2960794.2806203202</v>
      </c>
      <c r="L14" s="1">
        <v>2971269.7260316098</v>
      </c>
      <c r="M14" s="1">
        <v>2979928.2747740508</v>
      </c>
      <c r="N14" s="1">
        <v>2991635.656591088</v>
      </c>
      <c r="O14" s="1">
        <v>3003586.2186973379</v>
      </c>
      <c r="P14" s="1">
        <v>3018504.2953109005</v>
      </c>
      <c r="Q14" s="1">
        <v>3033366.6426988482</v>
      </c>
      <c r="R14" s="1"/>
      <c r="S14" s="1">
        <f t="shared" si="1"/>
        <v>2967331.424095666</v>
      </c>
      <c r="T14" s="18"/>
    </row>
    <row r="15" spans="1:20" x14ac:dyDescent="0.25">
      <c r="A15" s="10">
        <f t="shared" si="2"/>
        <v>4</v>
      </c>
      <c r="C15" s="7" t="s">
        <v>13</v>
      </c>
      <c r="E15" s="1">
        <v>475486.64707483788</v>
      </c>
      <c r="F15" s="1">
        <v>476801.56697664445</v>
      </c>
      <c r="G15" s="1">
        <v>478006.55719944771</v>
      </c>
      <c r="H15" s="1">
        <v>479310.64837324724</v>
      </c>
      <c r="I15" s="1">
        <v>480628.39613470994</v>
      </c>
      <c r="J15" s="1">
        <v>472070.74302966916</v>
      </c>
      <c r="K15" s="1">
        <v>474011.695687578</v>
      </c>
      <c r="L15" s="1">
        <v>475961.18847065739</v>
      </c>
      <c r="M15" s="1">
        <v>477919.22137890733</v>
      </c>
      <c r="N15" s="1">
        <v>479885.79441232805</v>
      </c>
      <c r="O15" s="1">
        <v>481860.90757091925</v>
      </c>
      <c r="P15" s="1">
        <v>483844.56085468084</v>
      </c>
      <c r="Q15" s="1">
        <v>485836.75426138414</v>
      </c>
      <c r="R15" s="1"/>
      <c r="S15" s="1">
        <f t="shared" si="1"/>
        <v>478586.51395577006</v>
      </c>
      <c r="T15" s="18"/>
    </row>
    <row r="16" spans="1:20" x14ac:dyDescent="0.25">
      <c r="A16" s="10">
        <f t="shared" si="2"/>
        <v>5</v>
      </c>
      <c r="C16" s="7" t="s">
        <v>14</v>
      </c>
      <c r="E16" s="1">
        <v>322166.35500751127</v>
      </c>
      <c r="F16" s="1">
        <v>332627.64046500501</v>
      </c>
      <c r="G16" s="1">
        <v>333908.03304102807</v>
      </c>
      <c r="H16" s="1">
        <v>343464.84778084053</v>
      </c>
      <c r="I16" s="1">
        <v>353940.99241691525</v>
      </c>
      <c r="J16" s="1">
        <v>364441.65013823815</v>
      </c>
      <c r="K16" s="1">
        <v>378441.15485090174</v>
      </c>
      <c r="L16" s="1">
        <v>394056.05224401347</v>
      </c>
      <c r="M16" s="1">
        <v>368427.73706396786</v>
      </c>
      <c r="N16" s="1">
        <v>383966.28702032607</v>
      </c>
      <c r="O16" s="1">
        <v>400278.30162635609</v>
      </c>
      <c r="P16" s="1">
        <v>416815.93803925242</v>
      </c>
      <c r="Q16" s="1">
        <v>433370.38637165079</v>
      </c>
      <c r="R16" s="1"/>
      <c r="S16" s="1">
        <f t="shared" si="1"/>
        <v>371223.49046661588</v>
      </c>
      <c r="T16" s="18"/>
    </row>
    <row r="17" spans="1:67" x14ac:dyDescent="0.25">
      <c r="A17" s="10">
        <f t="shared" si="2"/>
        <v>6</v>
      </c>
      <c r="C17" s="7" t="s">
        <v>15</v>
      </c>
      <c r="E17" s="1">
        <v>1398981.5338826114</v>
      </c>
      <c r="F17" s="1">
        <v>1399785.8226137853</v>
      </c>
      <c r="G17" s="1">
        <v>1403709.8150972042</v>
      </c>
      <c r="H17" s="1">
        <v>1403547.3920916149</v>
      </c>
      <c r="I17" s="1">
        <v>1406593.943574883</v>
      </c>
      <c r="J17" s="1">
        <v>1396302.1601098895</v>
      </c>
      <c r="K17" s="1">
        <v>1394029.8562883737</v>
      </c>
      <c r="L17" s="1">
        <v>1392774.5026010524</v>
      </c>
      <c r="M17" s="1">
        <v>1392286.9665436628</v>
      </c>
      <c r="N17" s="1">
        <v>1398792.4447820748</v>
      </c>
      <c r="O17" s="1">
        <v>1402695.7894034614</v>
      </c>
      <c r="P17" s="1">
        <v>1408779.9629925832</v>
      </c>
      <c r="Q17" s="1">
        <v>1405625.799086286</v>
      </c>
      <c r="R17" s="1"/>
      <c r="S17" s="1">
        <f t="shared" si="1"/>
        <v>1400300.4606974986</v>
      </c>
      <c r="T17" s="18"/>
    </row>
    <row r="18" spans="1:67" x14ac:dyDescent="0.25">
      <c r="A18" s="10">
        <f t="shared" si="2"/>
        <v>7</v>
      </c>
      <c r="C18" s="7" t="s">
        <v>16</v>
      </c>
      <c r="E18" s="1">
        <v>3467110.9161616089</v>
      </c>
      <c r="F18" s="1">
        <v>3472593.6360725905</v>
      </c>
      <c r="G18" s="1">
        <v>3480939.1176501471</v>
      </c>
      <c r="H18" s="1">
        <v>3488289.1644585859</v>
      </c>
      <c r="I18" s="1">
        <v>3493321.3319229945</v>
      </c>
      <c r="J18" s="1">
        <v>3464101.3954241807</v>
      </c>
      <c r="K18" s="1">
        <v>3473787.9059808226</v>
      </c>
      <c r="L18" s="1">
        <v>3481105.8974776515</v>
      </c>
      <c r="M18" s="1">
        <v>3493093.8866461166</v>
      </c>
      <c r="N18" s="1">
        <v>3505600.6448351685</v>
      </c>
      <c r="O18" s="1">
        <v>3518059.8326446917</v>
      </c>
      <c r="P18" s="1">
        <v>3529104.4304678962</v>
      </c>
      <c r="Q18" s="1">
        <v>3539507.377186262</v>
      </c>
      <c r="R18" s="1"/>
      <c r="S18" s="1">
        <f t="shared" si="1"/>
        <v>3492816.5797637478</v>
      </c>
      <c r="T18" s="18"/>
    </row>
    <row r="19" spans="1:67" x14ac:dyDescent="0.25">
      <c r="A19" s="10">
        <f t="shared" si="2"/>
        <v>8</v>
      </c>
      <c r="C19" s="7" t="s">
        <v>17</v>
      </c>
      <c r="E19" s="1">
        <v>854095.98558886652</v>
      </c>
      <c r="F19" s="1">
        <v>859741.93764218013</v>
      </c>
      <c r="G19" s="1">
        <v>865433.16643067298</v>
      </c>
      <c r="H19" s="1">
        <v>871159.44159005338</v>
      </c>
      <c r="I19" s="1">
        <v>876933.87669971329</v>
      </c>
      <c r="J19" s="1">
        <v>882674.84108588786</v>
      </c>
      <c r="K19" s="1">
        <v>878906.78668229864</v>
      </c>
      <c r="L19" s="1">
        <v>884931.75424205931</v>
      </c>
      <c r="M19" s="1">
        <v>890888.84991807805</v>
      </c>
      <c r="N19" s="1">
        <v>896988.33024135628</v>
      </c>
      <c r="O19" s="1">
        <v>903127.03357771854</v>
      </c>
      <c r="P19" s="1">
        <v>909304.88501635776</v>
      </c>
      <c r="Q19" s="1">
        <v>915465.17205713887</v>
      </c>
      <c r="R19" s="2"/>
      <c r="S19" s="1">
        <f t="shared" si="1"/>
        <v>883819.38929018308</v>
      </c>
      <c r="T19" s="18"/>
    </row>
    <row r="20" spans="1:67" x14ac:dyDescent="0.25">
      <c r="A20" s="10">
        <f t="shared" si="2"/>
        <v>9</v>
      </c>
      <c r="C20" s="7" t="s">
        <v>18</v>
      </c>
      <c r="E20" s="1">
        <v>32451.404659999993</v>
      </c>
      <c r="F20" s="1">
        <v>35234.528219999993</v>
      </c>
      <c r="G20" s="1">
        <v>38017.651779999993</v>
      </c>
      <c r="H20" s="1">
        <v>40800.775339999993</v>
      </c>
      <c r="I20" s="1">
        <v>43583.8989</v>
      </c>
      <c r="J20" s="1">
        <v>46367.02246</v>
      </c>
      <c r="K20" s="1">
        <v>49150.14602</v>
      </c>
      <c r="L20" s="1">
        <v>51933.269580000007</v>
      </c>
      <c r="M20" s="1">
        <v>54716.393140000007</v>
      </c>
      <c r="N20" s="1">
        <v>57499.516700000007</v>
      </c>
      <c r="O20" s="1">
        <v>60282.640260000015</v>
      </c>
      <c r="P20" s="1">
        <v>63065.763820000015</v>
      </c>
      <c r="Q20" s="1">
        <v>65848.887380000015</v>
      </c>
      <c r="R20" s="1"/>
      <c r="S20" s="1">
        <f t="shared" si="1"/>
        <v>49150.146019999993</v>
      </c>
    </row>
    <row r="21" spans="1:67" x14ac:dyDescent="0.25">
      <c r="A21" s="10">
        <f t="shared" si="2"/>
        <v>10</v>
      </c>
      <c r="C21" s="7" t="s">
        <v>19</v>
      </c>
      <c r="E21" s="1">
        <v>49450.315620000016</v>
      </c>
      <c r="F21" s="1">
        <v>50069.074360000013</v>
      </c>
      <c r="G21" s="1">
        <v>50687.833100000018</v>
      </c>
      <c r="H21" s="1">
        <v>51306.591840000016</v>
      </c>
      <c r="I21" s="1">
        <v>51925.35058000002</v>
      </c>
      <c r="J21" s="1">
        <v>52544.109320000025</v>
      </c>
      <c r="K21" s="1">
        <v>53162.868060000023</v>
      </c>
      <c r="L21" s="1">
        <v>53781.626800000027</v>
      </c>
      <c r="M21" s="1">
        <v>54400.385540000032</v>
      </c>
      <c r="N21" s="1">
        <v>55019.14428000003</v>
      </c>
      <c r="O21" s="1">
        <v>55637.903020000034</v>
      </c>
      <c r="P21" s="1">
        <v>56256.661760000032</v>
      </c>
      <c r="Q21" s="1">
        <v>56875.420500000037</v>
      </c>
      <c r="R21" s="1"/>
      <c r="S21" s="1">
        <f t="shared" si="1"/>
        <v>53162.868060000023</v>
      </c>
    </row>
    <row r="22" spans="1:67" x14ac:dyDescent="0.25">
      <c r="A22" s="10">
        <f t="shared" si="2"/>
        <v>11</v>
      </c>
      <c r="C22" s="7" t="s">
        <v>20</v>
      </c>
      <c r="E22" s="1">
        <v>1731.5654399999994</v>
      </c>
      <c r="F22" s="1">
        <v>1756.1443499999993</v>
      </c>
      <c r="G22" s="1">
        <v>1780.7232599999993</v>
      </c>
      <c r="H22" s="1">
        <v>1805.3021699999993</v>
      </c>
      <c r="I22" s="1">
        <v>1829.8810799999992</v>
      </c>
      <c r="J22" s="1">
        <v>1854.4599899999992</v>
      </c>
      <c r="K22" s="1">
        <v>1879.0388999999989</v>
      </c>
      <c r="L22" s="1">
        <v>1903.6178099999988</v>
      </c>
      <c r="M22" s="1">
        <v>1928.1967199999988</v>
      </c>
      <c r="N22" s="1">
        <v>1952.7756299999987</v>
      </c>
      <c r="O22" s="1">
        <v>1977.3545399999987</v>
      </c>
      <c r="P22" s="1">
        <v>2001.9334499999986</v>
      </c>
      <c r="Q22" s="1">
        <v>2026.5123599999986</v>
      </c>
      <c r="R22" s="1"/>
      <c r="S22" s="1">
        <f t="shared" si="1"/>
        <v>1879.0388999999993</v>
      </c>
    </row>
    <row r="23" spans="1:67" x14ac:dyDescent="0.25">
      <c r="A23" s="10">
        <f t="shared" si="2"/>
        <v>12</v>
      </c>
      <c r="C23" s="7" t="s">
        <v>21</v>
      </c>
      <c r="E23" s="1">
        <v>4923.160293326916</v>
      </c>
      <c r="F23" s="1">
        <v>5055.5682309450467</v>
      </c>
      <c r="G23" s="1">
        <v>5187.9761685631775</v>
      </c>
      <c r="H23" s="1">
        <v>5320.3841061813082</v>
      </c>
      <c r="I23" s="1">
        <v>5452.7920437994399</v>
      </c>
      <c r="J23" s="1">
        <v>5585.1999814175706</v>
      </c>
      <c r="K23" s="1">
        <v>5717.6079190357013</v>
      </c>
      <c r="L23" s="1">
        <v>5850.0158566538321</v>
      </c>
      <c r="M23" s="1">
        <v>5982.4237942719628</v>
      </c>
      <c r="N23" s="1">
        <v>6114.8317318900936</v>
      </c>
      <c r="O23" s="1">
        <v>6247.2396695082243</v>
      </c>
      <c r="P23" s="1">
        <v>6379.6476071263551</v>
      </c>
      <c r="Q23" s="1">
        <v>6512.0555447444858</v>
      </c>
      <c r="R23" s="1"/>
      <c r="S23" s="1">
        <f t="shared" si="1"/>
        <v>5717.6079190357013</v>
      </c>
    </row>
    <row r="24" spans="1:67" x14ac:dyDescent="0.25">
      <c r="A24" s="10">
        <f t="shared" si="2"/>
        <v>13</v>
      </c>
      <c r="C24" s="7" t="s">
        <v>22</v>
      </c>
      <c r="E24" s="1">
        <v>721.75371999999959</v>
      </c>
      <c r="F24" s="1">
        <v>720.70915999999954</v>
      </c>
      <c r="G24" s="1">
        <v>719.6645999999995</v>
      </c>
      <c r="H24" s="1">
        <v>718.62003999999945</v>
      </c>
      <c r="I24" s="1">
        <v>717.5754799999994</v>
      </c>
      <c r="J24" s="1">
        <v>716.53091999999936</v>
      </c>
      <c r="K24" s="1">
        <v>715.48635999999931</v>
      </c>
      <c r="L24" s="1">
        <v>714.44179999999926</v>
      </c>
      <c r="M24" s="1">
        <v>713.39723999999921</v>
      </c>
      <c r="N24" s="1">
        <v>712.35267999999917</v>
      </c>
      <c r="O24" s="1">
        <v>711.30811999999901</v>
      </c>
      <c r="P24" s="1">
        <v>710.26355999999896</v>
      </c>
      <c r="Q24" s="1">
        <v>709.21899999999891</v>
      </c>
      <c r="R24" s="1"/>
      <c r="S24" s="1">
        <f t="shared" si="1"/>
        <v>715.48635999999919</v>
      </c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</row>
    <row r="25" spans="1:67" x14ac:dyDescent="0.25">
      <c r="A25" s="10">
        <f t="shared" si="2"/>
        <v>14</v>
      </c>
      <c r="C25" s="7" t="s">
        <v>23</v>
      </c>
      <c r="E25" s="1">
        <v>914.3358599999998</v>
      </c>
      <c r="F25" s="1">
        <v>929.58456999999976</v>
      </c>
      <c r="G25" s="1">
        <v>944.83327999999972</v>
      </c>
      <c r="H25" s="1">
        <v>960.08198999999968</v>
      </c>
      <c r="I25" s="1">
        <v>975.33069999999964</v>
      </c>
      <c r="J25" s="1">
        <v>990.5794099999996</v>
      </c>
      <c r="K25" s="1">
        <v>1005.8281199999996</v>
      </c>
      <c r="L25" s="1">
        <v>1021.0768299999995</v>
      </c>
      <c r="M25" s="1">
        <v>1036.3255399999994</v>
      </c>
      <c r="N25" s="1">
        <v>1051.5742499999994</v>
      </c>
      <c r="O25" s="1">
        <v>1066.8229599999995</v>
      </c>
      <c r="P25" s="1">
        <v>1082.0716699999994</v>
      </c>
      <c r="Q25" s="1">
        <v>1097.3203799999994</v>
      </c>
      <c r="R25" s="1"/>
      <c r="S25" s="1">
        <f t="shared" si="1"/>
        <v>1005.8281199999996</v>
      </c>
    </row>
    <row r="26" spans="1:67" x14ac:dyDescent="0.25">
      <c r="A26" s="10">
        <f t="shared" si="2"/>
        <v>15</v>
      </c>
      <c r="C26" s="7" t="s">
        <v>24</v>
      </c>
      <c r="E26" s="3">
        <v>3273.26188</v>
      </c>
      <c r="F26" s="3">
        <v>3280.47307</v>
      </c>
      <c r="G26" s="3">
        <v>3287.68426</v>
      </c>
      <c r="H26" s="3">
        <v>3294.8954499999995</v>
      </c>
      <c r="I26" s="3">
        <v>3302.1066399999995</v>
      </c>
      <c r="J26" s="3">
        <v>3309.3178299999995</v>
      </c>
      <c r="K26" s="3">
        <v>3316.5290199999995</v>
      </c>
      <c r="L26" s="3">
        <v>3323.7402099999995</v>
      </c>
      <c r="M26" s="3">
        <v>3330.9513999999995</v>
      </c>
      <c r="N26" s="3">
        <v>3338.1625899999995</v>
      </c>
      <c r="O26" s="3">
        <v>3345.3737799999994</v>
      </c>
      <c r="P26" s="3">
        <v>3352.5849699999994</v>
      </c>
      <c r="Q26" s="3">
        <v>3359.7961599999994</v>
      </c>
      <c r="R26" s="3"/>
      <c r="S26" s="3">
        <f>AVERAGE(E26:Q26)</f>
        <v>3316.529019999999</v>
      </c>
    </row>
    <row r="27" spans="1:67" x14ac:dyDescent="0.25">
      <c r="A27" s="10">
        <f t="shared" si="2"/>
        <v>16</v>
      </c>
      <c r="C27" s="7" t="s">
        <v>25</v>
      </c>
      <c r="E27" s="16">
        <f t="shared" ref="E27:Q27" si="3">SUM(E12:E26)</f>
        <v>12887524.83764568</v>
      </c>
      <c r="F27" s="16">
        <f t="shared" si="3"/>
        <v>12954048.93309894</v>
      </c>
      <c r="G27" s="16">
        <f t="shared" si="3"/>
        <v>12546084.590920089</v>
      </c>
      <c r="H27" s="16">
        <f t="shared" si="3"/>
        <v>12609074.607066032</v>
      </c>
      <c r="I27" s="16">
        <f t="shared" si="3"/>
        <v>12674323.760539567</v>
      </c>
      <c r="J27" s="16">
        <f t="shared" si="3"/>
        <v>12680805.083130831</v>
      </c>
      <c r="K27" s="16">
        <f t="shared" si="3"/>
        <v>12754630.835216101</v>
      </c>
      <c r="L27" s="16">
        <f t="shared" si="3"/>
        <v>12843668.103964832</v>
      </c>
      <c r="M27" s="16">
        <f t="shared" si="3"/>
        <v>12902641.473380283</v>
      </c>
      <c r="N27" s="16">
        <f t="shared" si="3"/>
        <v>13013784.998637836</v>
      </c>
      <c r="O27" s="16">
        <f t="shared" si="3"/>
        <v>13119811.153358726</v>
      </c>
      <c r="P27" s="16">
        <f t="shared" si="3"/>
        <v>13219202.877501536</v>
      </c>
      <c r="Q27" s="16">
        <f t="shared" si="3"/>
        <v>13319435.906420089</v>
      </c>
      <c r="R27" s="16"/>
      <c r="S27" s="16">
        <f>SUM(S12:S26)</f>
        <v>12886541.320067737</v>
      </c>
      <c r="T27" s="19"/>
    </row>
    <row r="28" spans="1:67" x14ac:dyDescent="0.25">
      <c r="A28" s="10">
        <f t="shared" si="2"/>
        <v>17</v>
      </c>
      <c r="C28" s="22" t="s">
        <v>26</v>
      </c>
      <c r="E28" s="1">
        <v>390473.9637136666</v>
      </c>
      <c r="F28" s="1">
        <v>400305.23166497931</v>
      </c>
      <c r="G28" s="1">
        <v>410638.64282370318</v>
      </c>
      <c r="H28" s="1">
        <v>421308.69459672086</v>
      </c>
      <c r="I28" s="1">
        <v>327043.060677792</v>
      </c>
      <c r="J28" s="1">
        <v>337713.11245080974</v>
      </c>
      <c r="K28" s="1">
        <v>349817.30324529111</v>
      </c>
      <c r="L28" s="1">
        <v>359256.75113903033</v>
      </c>
      <c r="M28" s="1">
        <v>369816.57921541494</v>
      </c>
      <c r="N28" s="1">
        <v>383055.49809403892</v>
      </c>
      <c r="O28" s="1">
        <v>397158.95411290909</v>
      </c>
      <c r="P28" s="1">
        <v>410748.15443537384</v>
      </c>
      <c r="Q28" s="1">
        <v>424808.81511653616</v>
      </c>
      <c r="R28" s="1"/>
      <c r="S28" s="1">
        <f>AVERAGE(E28:Q28)</f>
        <v>383241.90471432818</v>
      </c>
    </row>
    <row r="29" spans="1:67" ht="16.5" thickBot="1" x14ac:dyDescent="0.3">
      <c r="A29" s="10">
        <f t="shared" si="2"/>
        <v>18</v>
      </c>
      <c r="C29" s="7" t="s">
        <v>27</v>
      </c>
      <c r="D29" s="9"/>
      <c r="E29" s="20">
        <f t="shared" ref="E29:S29" si="4">SUM(E27:E28)</f>
        <v>13277998.801359346</v>
      </c>
      <c r="F29" s="20">
        <f t="shared" si="4"/>
        <v>13354354.16476392</v>
      </c>
      <c r="G29" s="20">
        <f t="shared" si="4"/>
        <v>12956723.233743792</v>
      </c>
      <c r="H29" s="20">
        <f t="shared" si="4"/>
        <v>13030383.301662752</v>
      </c>
      <c r="I29" s="20">
        <f t="shared" si="4"/>
        <v>13001366.82121736</v>
      </c>
      <c r="J29" s="20">
        <f t="shared" si="4"/>
        <v>13018518.195581641</v>
      </c>
      <c r="K29" s="20">
        <f t="shared" si="4"/>
        <v>13104448.138461392</v>
      </c>
      <c r="L29" s="20">
        <f t="shared" si="4"/>
        <v>13202924.855103862</v>
      </c>
      <c r="M29" s="20">
        <f t="shared" si="4"/>
        <v>13272458.052595697</v>
      </c>
      <c r="N29" s="20">
        <f t="shared" si="4"/>
        <v>13396840.496731875</v>
      </c>
      <c r="O29" s="20">
        <f t="shared" si="4"/>
        <v>13516970.107471636</v>
      </c>
      <c r="P29" s="20">
        <f t="shared" si="4"/>
        <v>13629951.03193691</v>
      </c>
      <c r="Q29" s="20">
        <f t="shared" si="4"/>
        <v>13744244.721536625</v>
      </c>
      <c r="R29" s="20"/>
      <c r="S29" s="20">
        <f t="shared" si="4"/>
        <v>13269783.224782065</v>
      </c>
    </row>
    <row r="30" spans="1:67" ht="16.5" thickTop="1" x14ac:dyDescent="0.25">
      <c r="A30" s="10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</row>
    <row r="31" spans="1:67" x14ac:dyDescent="0.25">
      <c r="A31" s="7" t="s">
        <v>28</v>
      </c>
      <c r="E31" s="19"/>
    </row>
  </sheetData>
  <sheetProtection selectLockedCells="1" selectUnlockedCells="1"/>
  <mergeCells count="1">
    <mergeCell ref="A5:S5"/>
  </mergeCells>
  <printOptions horizontalCentered="1"/>
  <pageMargins left="0.25" right="0.25" top="0.6" bottom="0.5" header="0.3" footer="0.3"/>
  <pageSetup scale="45" fitToHeight="0" orientation="landscape" horizontalDpi="200" verticalDpi="200" r:id="rId1"/>
  <headerFooter alignWithMargins="0">
    <oddHeader>&amp;R&amp;"Times New Roman,Regular"&amp;12M.F.R. Item - A-2-2
    Page &amp;P of &amp;N</oddHeader>
  </headerFooter>
  <ignoredErrors>
    <ignoredError sqref="S13:S2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A-2-2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2022-06-13T02:45:27Z</dcterms:created>
  <dcterms:modified xsi:type="dcterms:W3CDTF">2022-06-21T15:02:27Z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