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defaultThemeVersion="166925"/>
  <xr:revisionPtr revIDLastSave="0" documentId="13_ncr:1_{98B1B98B-7C89-4446-AE7A-D6030EF8A16E}" xr6:coauthVersionLast="47" xr6:coauthVersionMax="47" xr10:uidLastSave="{00000000-0000-0000-0000-000000000000}"/>
  <bookViews>
    <workbookView xWindow="-120" yWindow="-120" windowWidth="29040" windowHeight="15840" xr2:uid="{BFBAA9B0-FC90-48B3-9839-B9EE96051561}"/>
  </bookViews>
  <sheets>
    <sheet name="A-1" sheetId="1" r:id="rId1"/>
  </sheets>
  <externalReferences>
    <externalReference r:id="rId2"/>
    <externalReference r:id="rId3"/>
  </externalReferences>
  <definedNames>
    <definedName name="__123Graph_A" hidden="1">[2]Summary!$P$9:$AA$9</definedName>
    <definedName name="__123Graph_AGRAPH2" hidden="1">'[2]Main Menu'!$H$82:$H$82</definedName>
    <definedName name="__123Graph_ANI12MTD" hidden="1">[2]Summary!$P$11:$AA$11</definedName>
    <definedName name="__123Graph_AROE" hidden="1">[2]Summary!$P$9:$AA$9</definedName>
    <definedName name="__123Graph_X" hidden="1">[2]Summary!$P$6:$AA$6</definedName>
    <definedName name="__123Graph_XNI12MTD" hidden="1">[2]Summary!$P$6:$AA$6</definedName>
    <definedName name="__123Graph_XROE" hidden="1">[2]Summary!$P$6:$AA$6</definedName>
    <definedName name="_Dist_Values" hidden="1">[1]Income!#REF!</definedName>
    <definedName name="_Order1" hidden="1">255</definedName>
    <definedName name="_Order2" hidden="1">255</definedName>
    <definedName name="anscount" hidden="1">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8" i="1" l="1"/>
  <c r="M13" i="1"/>
  <c r="M12" i="1"/>
  <c r="K107" i="1"/>
  <c r="I107" i="1"/>
  <c r="K99" i="1"/>
  <c r="I99" i="1"/>
  <c r="K88" i="1"/>
  <c r="I88" i="1"/>
  <c r="K82" i="1"/>
  <c r="I82" i="1"/>
  <c r="K61" i="1"/>
  <c r="I61" i="1"/>
  <c r="K53" i="1"/>
  <c r="I53" i="1"/>
  <c r="M106" i="1"/>
  <c r="M104" i="1"/>
  <c r="M105" i="1"/>
  <c r="M102" i="1"/>
  <c r="M98" i="1"/>
  <c r="M97" i="1"/>
  <c r="M96" i="1"/>
  <c r="M95" i="1"/>
  <c r="M92" i="1"/>
  <c r="M87" i="1"/>
  <c r="M86" i="1"/>
  <c r="M81" i="1"/>
  <c r="M80" i="1"/>
  <c r="M78" i="1"/>
  <c r="A78" i="1"/>
  <c r="A79" i="1" s="1"/>
  <c r="A80" i="1" s="1"/>
  <c r="A81" i="1" s="1"/>
  <c r="A82" i="1" s="1"/>
  <c r="A85" i="1" s="1"/>
  <c r="A86" i="1" s="1"/>
  <c r="A87" i="1" s="1"/>
  <c r="A88" i="1" s="1"/>
  <c r="A92" i="1" s="1"/>
  <c r="A93" i="1" s="1"/>
  <c r="A94" i="1" s="1"/>
  <c r="A95" i="1" s="1"/>
  <c r="A96" i="1" s="1"/>
  <c r="A97" i="1" s="1"/>
  <c r="A98" i="1" s="1"/>
  <c r="A99" i="1" s="1"/>
  <c r="A102" i="1" s="1"/>
  <c r="A103" i="1" s="1"/>
  <c r="A104" i="1" s="1"/>
  <c r="A105" i="1" s="1"/>
  <c r="A106" i="1" s="1"/>
  <c r="A107" i="1" s="1"/>
  <c r="A109" i="1" s="1"/>
  <c r="A111" i="1" s="1"/>
  <c r="M77" i="1"/>
  <c r="K74" i="1"/>
  <c r="I74" i="1"/>
  <c r="A69" i="1"/>
  <c r="M60" i="1"/>
  <c r="M58" i="1"/>
  <c r="M57" i="1"/>
  <c r="M56" i="1"/>
  <c r="M59" i="1"/>
  <c r="M52" i="1"/>
  <c r="M51" i="1"/>
  <c r="M50" i="1"/>
  <c r="M49" i="1"/>
  <c r="M48" i="1"/>
  <c r="M47" i="1"/>
  <c r="M46" i="1"/>
  <c r="M44" i="1"/>
  <c r="M40" i="1"/>
  <c r="M39" i="1"/>
  <c r="M38" i="1"/>
  <c r="M37" i="1"/>
  <c r="K41" i="1"/>
  <c r="K30" i="1"/>
  <c r="M28" i="1"/>
  <c r="M27" i="1"/>
  <c r="I30" i="1"/>
  <c r="M21" i="1"/>
  <c r="I19" i="1"/>
  <c r="M17" i="1"/>
  <c r="K19" i="1"/>
  <c r="I14" i="1"/>
  <c r="A13" i="1"/>
  <c r="A14" i="1" s="1"/>
  <c r="A17" i="1" s="1"/>
  <c r="A18" i="1" s="1"/>
  <c r="A19" i="1" s="1"/>
  <c r="A21" i="1" s="1"/>
  <c r="A23" i="1" s="1"/>
  <c r="A27" i="1" s="1"/>
  <c r="A28" i="1" s="1"/>
  <c r="A30" i="1" s="1"/>
  <c r="A32" i="1" s="1"/>
  <c r="A36" i="1" s="1"/>
  <c r="A37" i="1" s="1"/>
  <c r="A38" i="1" s="1"/>
  <c r="A39" i="1" s="1"/>
  <c r="A40" i="1" s="1"/>
  <c r="A41" i="1" s="1"/>
  <c r="A44" i="1" s="1"/>
  <c r="A46" i="1" s="1"/>
  <c r="A47" i="1" s="1"/>
  <c r="A48" i="1" s="1"/>
  <c r="A49" i="1" s="1"/>
  <c r="A50" i="1" s="1"/>
  <c r="A51" i="1" s="1"/>
  <c r="A52" i="1" s="1"/>
  <c r="A53" i="1" s="1"/>
  <c r="A56" i="1" s="1"/>
  <c r="A57" i="1" s="1"/>
  <c r="A58" i="1" s="1"/>
  <c r="A59" i="1" s="1"/>
  <c r="A60" i="1" s="1"/>
  <c r="A61" i="1" s="1"/>
  <c r="A63" i="1" s="1"/>
  <c r="K14" i="1"/>
  <c r="I111" i="1" l="1"/>
  <c r="M14" i="1"/>
  <c r="K111" i="1"/>
  <c r="I23" i="1"/>
  <c r="I32" i="1" s="1"/>
  <c r="M82" i="1"/>
  <c r="M61" i="1"/>
  <c r="M30" i="1"/>
  <c r="M19" i="1"/>
  <c r="K23" i="1"/>
  <c r="M99" i="1"/>
  <c r="M53" i="1"/>
  <c r="M88" i="1"/>
  <c r="M107" i="1"/>
  <c r="M79" i="1"/>
  <c r="M93" i="1"/>
  <c r="M103" i="1"/>
  <c r="M36" i="1"/>
  <c r="M85" i="1"/>
  <c r="M94" i="1"/>
  <c r="M109" i="1"/>
  <c r="I41" i="1"/>
  <c r="I63" i="1" l="1"/>
  <c r="M41" i="1"/>
  <c r="M23" i="1"/>
  <c r="K32" i="1"/>
  <c r="K63" i="1" s="1"/>
  <c r="M111" i="1" l="1"/>
  <c r="M32" i="1"/>
  <c r="M63" i="1" l="1"/>
</calcChain>
</file>

<file path=xl/sharedStrings.xml><?xml version="1.0" encoding="utf-8"?>
<sst xmlns="http://schemas.openxmlformats.org/spreadsheetml/2006/main" count="115" uniqueCount="91">
  <si>
    <t>GEORGIA POWER COMPANY</t>
  </si>
  <si>
    <t>COMPARATIVE BALANCE SHEET</t>
  </si>
  <si>
    <t>ASSETS AND OTHER DEBITS</t>
  </si>
  <si>
    <t>ESTIMATED AS OF JULY 31, 2022 AND JULY 31, 2023</t>
  </si>
  <si>
    <t>(AMOUNTS IN THOUSANDS)</t>
  </si>
  <si>
    <t>Balance</t>
  </si>
  <si>
    <t>Percent</t>
  </si>
  <si>
    <t xml:space="preserve">Line </t>
  </si>
  <si>
    <t>as of</t>
  </si>
  <si>
    <t>Increase/</t>
  </si>
  <si>
    <t>No.</t>
  </si>
  <si>
    <t>Description</t>
  </si>
  <si>
    <t>July 31, 2022</t>
  </si>
  <si>
    <t>July 31, 2023</t>
  </si>
  <si>
    <t>Decrease</t>
  </si>
  <si>
    <t>(1)</t>
  </si>
  <si>
    <t>Utility Plant in Service</t>
  </si>
  <si>
    <t xml:space="preserve">Electric </t>
  </si>
  <si>
    <t>Nuclear Fuel</t>
  </si>
  <si>
    <t>Total Utility Plant in Service</t>
  </si>
  <si>
    <t>Construction Work in Progress</t>
  </si>
  <si>
    <t>Total Construction Work in Progress</t>
  </si>
  <si>
    <t>Plant Held for Future Use</t>
  </si>
  <si>
    <t>Total Utility Plant</t>
  </si>
  <si>
    <t>Accumulated Provision for Depreciation,</t>
  </si>
  <si>
    <t>Total Accumulated Provision for Depreciation,</t>
  </si>
  <si>
    <t>Net Utility Plant</t>
  </si>
  <si>
    <t>Other Property and Investments</t>
  </si>
  <si>
    <t>Nonutility Property (less Accumulated Provision for</t>
  </si>
  <si>
    <t>Depreciation &amp; Amortization)</t>
  </si>
  <si>
    <t>Investment in Subsidiary Companies</t>
  </si>
  <si>
    <t>External Nuclear Decommissioning Trust</t>
  </si>
  <si>
    <t>Operating Lease Right of Use Asset</t>
  </si>
  <si>
    <t>Other Investments</t>
  </si>
  <si>
    <t>Total Other Property and Investments</t>
  </si>
  <si>
    <t>Current Assets</t>
  </si>
  <si>
    <t xml:space="preserve">Cash </t>
  </si>
  <si>
    <t xml:space="preserve"> </t>
  </si>
  <si>
    <t>Notes &amp; Accounts Receivables less Accumulated</t>
  </si>
  <si>
    <t>Provision for Uncollectible Accounts</t>
  </si>
  <si>
    <t>Fuel Stock</t>
  </si>
  <si>
    <t>Allowance Inventory</t>
  </si>
  <si>
    <t>Plant Materials and Supplies</t>
  </si>
  <si>
    <t>Prepayments</t>
  </si>
  <si>
    <t>Other Current Assets</t>
  </si>
  <si>
    <t>Total Current Assets</t>
  </si>
  <si>
    <t>Deferred Debits</t>
  </si>
  <si>
    <t>Unamortized Debt Expenses</t>
  </si>
  <si>
    <t>Prepaid Pension Asset</t>
  </si>
  <si>
    <t xml:space="preserve">Asset Retirement Obligations Regulatory Asset </t>
  </si>
  <si>
    <t>Miscellaneous Deferred Debits</t>
  </si>
  <si>
    <t>Deferred Recoverable Income Taxes</t>
  </si>
  <si>
    <t>Total Deferred Debits</t>
  </si>
  <si>
    <t>Total Assets &amp; Other Debits</t>
  </si>
  <si>
    <t xml:space="preserve">Note: </t>
  </si>
  <si>
    <t>Details may not add to totals due to rounding.</t>
  </si>
  <si>
    <t>LIABILITIES AND OTHER CREDITS</t>
  </si>
  <si>
    <t>Line</t>
  </si>
  <si>
    <t>(2)</t>
  </si>
  <si>
    <t>Proprietary Capital</t>
  </si>
  <si>
    <t>Common Stock Issued</t>
  </si>
  <si>
    <t>Miscellaneous Paid-in Capital</t>
  </si>
  <si>
    <t>Other Comprehensive Income</t>
  </si>
  <si>
    <t>Other Equity</t>
  </si>
  <si>
    <t>Retained Earnings</t>
  </si>
  <si>
    <t>Total Proprietary Capital</t>
  </si>
  <si>
    <t>Long-Term Debt</t>
  </si>
  <si>
    <t>Bonds</t>
  </si>
  <si>
    <t>Unamortized Premium/Discount on Long-Term Debt</t>
  </si>
  <si>
    <t>Other Long-Term Debt</t>
  </si>
  <si>
    <t>Total Long-Term Debt</t>
  </si>
  <si>
    <t>Current and Accrued Liabilities</t>
  </si>
  <si>
    <t>Notes Payable, Accounts Payable, and Securities</t>
  </si>
  <si>
    <t>Due Within One Year</t>
  </si>
  <si>
    <t>Accounts Payable to Associated Companies</t>
  </si>
  <si>
    <t>Customer Deposits</t>
  </si>
  <si>
    <t>Taxes Accrued</t>
  </si>
  <si>
    <t>Interest Accrued</t>
  </si>
  <si>
    <t>Dividends Declared</t>
  </si>
  <si>
    <t>Miscellaneous Current and Accrued Liabilities</t>
  </si>
  <si>
    <t>Total Current and Accrued Liabilities</t>
  </si>
  <si>
    <t>Deferred Credits</t>
  </si>
  <si>
    <t>Accumulated Deferred Income Taxes</t>
  </si>
  <si>
    <t>Operating Lease Obligation</t>
  </si>
  <si>
    <t>Asset Retirement Obligations Liability</t>
  </si>
  <si>
    <t xml:space="preserve">Other Deferred Credits </t>
  </si>
  <si>
    <t>Other Regulatory Liabilities</t>
  </si>
  <si>
    <t>Total Deferred Credits</t>
  </si>
  <si>
    <t>Total Liabilities and Other Credits</t>
  </si>
  <si>
    <t>Amortization and Depreciation</t>
  </si>
  <si>
    <t>Receivables - Associated Companies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</si>
</sst>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#,##0.00000_);\(#,##0.00000\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NewRomanPS"/>
    </font>
    <font>
      <b/>
      <u/>
      <sz val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37" fontId="4" fillId="0" borderId="0" xfId="2" applyNumberFormat="1" applyFont="1"/>
    <xf numFmtId="37" fontId="4" fillId="0" borderId="0" xfId="2" applyNumberFormat="1" applyFont="1" applyAlignment="1">
      <alignment horizontal="centerContinuous" vertical="center"/>
    </xf>
    <xf numFmtId="37" fontId="4" fillId="0" borderId="0" xfId="2" applyNumberFormat="1" applyFont="1" applyAlignment="1">
      <alignment horizontal="centerContinuous"/>
    </xf>
    <xf numFmtId="37" fontId="4" fillId="0" borderId="0" xfId="2" applyNumberFormat="1" applyFont="1" applyAlignment="1">
      <alignment horizontal="center"/>
    </xf>
    <xf numFmtId="37" fontId="4" fillId="0" borderId="0" xfId="2" applyNumberFormat="1" applyFont="1" applyAlignment="1" applyProtection="1">
      <alignment horizontal="center"/>
      <protection locked="0"/>
    </xf>
    <xf numFmtId="37" fontId="4" fillId="0" borderId="2" xfId="2" applyNumberFormat="1" applyFont="1" applyBorder="1" applyAlignment="1">
      <alignment horizontal="center"/>
    </xf>
    <xf numFmtId="0" fontId="4" fillId="0" borderId="2" xfId="2" applyFont="1" applyBorder="1" applyAlignment="1">
      <alignment horizontal="center"/>
    </xf>
    <xf numFmtId="0" fontId="4" fillId="0" borderId="0" xfId="2" applyFont="1" applyAlignment="1">
      <alignment horizontal="center"/>
    </xf>
    <xf numFmtId="42" fontId="4" fillId="0" borderId="0" xfId="2" applyNumberFormat="1" applyFont="1"/>
    <xf numFmtId="10" fontId="4" fillId="0" borderId="0" xfId="2" applyNumberFormat="1" applyFont="1"/>
    <xf numFmtId="41" fontId="4" fillId="0" borderId="0" xfId="2" applyNumberFormat="1" applyFont="1"/>
    <xf numFmtId="41" fontId="4" fillId="0" borderId="2" xfId="2" applyNumberFormat="1" applyFont="1" applyBorder="1"/>
    <xf numFmtId="42" fontId="4" fillId="0" borderId="4" xfId="2" applyNumberFormat="1" applyFont="1" applyBorder="1"/>
    <xf numFmtId="10" fontId="4" fillId="0" borderId="5" xfId="2" applyNumberFormat="1" applyFont="1" applyBorder="1"/>
    <xf numFmtId="42" fontId="4" fillId="0" borderId="1" xfId="2" applyNumberFormat="1" applyFont="1" applyBorder="1"/>
    <xf numFmtId="10" fontId="4" fillId="0" borderId="2" xfId="2" applyNumberFormat="1" applyFont="1" applyBorder="1"/>
    <xf numFmtId="42" fontId="4" fillId="0" borderId="5" xfId="2" applyNumberFormat="1" applyFont="1" applyBorder="1"/>
    <xf numFmtId="42" fontId="4" fillId="0" borderId="6" xfId="2" applyNumberFormat="1" applyFont="1" applyBorder="1"/>
    <xf numFmtId="10" fontId="4" fillId="0" borderId="7" xfId="2" applyNumberFormat="1" applyFont="1" applyBorder="1"/>
    <xf numFmtId="37" fontId="4" fillId="0" borderId="0" xfId="2" applyNumberFormat="1" applyFont="1" applyAlignment="1">
      <alignment readingOrder="1"/>
    </xf>
    <xf numFmtId="164" fontId="4" fillId="0" borderId="0" xfId="1" applyNumberFormat="1" applyFont="1" applyFill="1"/>
    <xf numFmtId="165" fontId="4" fillId="0" borderId="0" xfId="2" applyNumberFormat="1" applyFont="1"/>
    <xf numFmtId="37" fontId="4" fillId="0" borderId="0" xfId="2" quotePrefix="1" applyNumberFormat="1" applyFont="1" applyAlignment="1">
      <alignment horizontal="left"/>
    </xf>
    <xf numFmtId="37" fontId="4" fillId="0" borderId="0" xfId="2" applyNumberFormat="1" applyFont="1" applyAlignment="1">
      <alignment horizontal="left"/>
    </xf>
    <xf numFmtId="42" fontId="4" fillId="0" borderId="7" xfId="2" applyNumberFormat="1" applyFont="1" applyBorder="1"/>
    <xf numFmtId="37" fontId="4" fillId="0" borderId="0" xfId="2" quotePrefix="1" applyNumberFormat="1" applyFont="1" applyAlignment="1">
      <alignment horizontal="left" readingOrder="1"/>
    </xf>
    <xf numFmtId="37" fontId="5" fillId="0" borderId="0" xfId="2" applyNumberFormat="1" applyFont="1"/>
    <xf numFmtId="37" fontId="4" fillId="0" borderId="0" xfId="2" applyNumberFormat="1" applyFont="1" applyAlignment="1">
      <alignment horizontal="center" vertical="center"/>
    </xf>
    <xf numFmtId="37" fontId="4" fillId="0" borderId="1" xfId="2" applyNumberFormat="1" applyFont="1" applyBorder="1" applyAlignment="1">
      <alignment horizontal="center"/>
    </xf>
    <xf numFmtId="37" fontId="5" fillId="0" borderId="0" xfId="2" applyNumberFormat="1" applyFont="1" applyAlignment="1">
      <alignment horizontal="center"/>
    </xf>
    <xf numFmtId="37" fontId="4" fillId="0" borderId="3" xfId="2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37" fontId="3" fillId="0" borderId="0" xfId="2" applyNumberFormat="1" applyFont="1" applyAlignment="1">
      <alignment horizontal="center" vertical="center"/>
    </xf>
    <xf numFmtId="37" fontId="4" fillId="0" borderId="1" xfId="2" applyNumberFormat="1" applyFont="1" applyBorder="1" applyAlignment="1">
      <alignment horizontal="center"/>
    </xf>
  </cellXfs>
  <cellStyles count="3">
    <cellStyle name="_x0013_" xfId="2" xr:uid="{292EA8D1-2E2B-4D74-BBED-C52091071ACD}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groups\FPC%20Accounting\General\PreliminaryIncome\2004\February04Executiv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groups\SCS%20Finance-Investor%20Relations\Finance%20Associates-core\Gulf\Planning%20Cases%2006\Report%20Writer%20Development\12_05FULL_BB%20with%20RW%20Functionalit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mary"/>
      <sheetName val="ExecSummary"/>
      <sheetName val="ActualBudget"/>
      <sheetName val="Income"/>
      <sheetName val="IncomeExpCombined"/>
      <sheetName val="QuarterSummary"/>
      <sheetName val="QuarterByQuarter"/>
      <sheetName val="YTDByQuarter"/>
      <sheetName val="QuarterDetail"/>
      <sheetName val="O &amp; M Expense"/>
      <sheetName val="ThisYrVsLastYrO&amp;M"/>
      <sheetName val="ROEGraph"/>
      <sheetName val="CapitalExpend"/>
      <sheetName val="Retail Current Month"/>
      <sheetName val="Retail Year-to-Date"/>
      <sheetName val="ThisYrVsLastYr"/>
      <sheetName val="Wholesale BR"/>
      <sheetName val="ClauseBalances"/>
      <sheetName val="OldPg1"/>
      <sheetName val="OldPg2"/>
      <sheetName val="KWH-REVENUE"/>
      <sheetName val="ROE"/>
      <sheetName val="O&amp;M Budget"/>
      <sheetName val="SheetList"/>
      <sheetName val="Adm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Menu"/>
      <sheetName val="Summary"/>
      <sheetName val="Balance"/>
      <sheetName val="Input"/>
      <sheetName val="Report Writer"/>
      <sheetName val="Labels"/>
      <sheetName val="Income"/>
      <sheetName val="Tax"/>
      <sheetName val="Cashflow"/>
      <sheetName val="SourceUse"/>
      <sheetName val="Taxes Other"/>
      <sheetName val="Gross Property"/>
      <sheetName val="AFUDC"/>
      <sheetName val="Consol Output"/>
      <sheetName val="ConOutput 2001"/>
      <sheetName val="Ratings Metrics"/>
      <sheetName val="Credit Graphs"/>
      <sheetName val="New Consol Output"/>
      <sheetName val="115kV"/>
      <sheetName val="Blue Book"/>
      <sheetName val="PrintInfo"/>
      <sheetName val="Fin Plan"/>
      <sheetName val="OATT"/>
    </sheetNames>
    <sheetDataSet>
      <sheetData sheetId="0">
        <row r="25">
          <cell r="E25">
            <v>2005</v>
          </cell>
        </row>
      </sheetData>
      <sheetData sheetId="1">
        <row r="2">
          <cell r="H2" t="str">
            <v>GULF POWER COMPANY</v>
          </cell>
        </row>
        <row r="6">
          <cell r="P6" t="str">
            <v>JAN</v>
          </cell>
          <cell r="Q6" t="str">
            <v>FEB</v>
          </cell>
          <cell r="R6" t="str">
            <v>MAR</v>
          </cell>
          <cell r="S6" t="str">
            <v>APR</v>
          </cell>
          <cell r="T6" t="str">
            <v>MAY</v>
          </cell>
          <cell r="U6" t="str">
            <v>JUN</v>
          </cell>
          <cell r="V6" t="str">
            <v>JUL</v>
          </cell>
          <cell r="W6" t="str">
            <v>AUG</v>
          </cell>
          <cell r="X6" t="str">
            <v>SEP</v>
          </cell>
          <cell r="Y6" t="str">
            <v>OCT</v>
          </cell>
          <cell r="Z6" t="str">
            <v>NOV</v>
          </cell>
          <cell r="AA6" t="str">
            <v>DEC</v>
          </cell>
        </row>
        <row r="9">
          <cell r="P9">
            <v>0.12259200000000001</v>
          </cell>
          <cell r="Q9">
            <v>0.12645600000000001</v>
          </cell>
          <cell r="R9">
            <v>0.124836</v>
          </cell>
          <cell r="S9">
            <v>0.130055</v>
          </cell>
          <cell r="T9">
            <v>0.128635</v>
          </cell>
          <cell r="U9">
            <v>0.12418700000000001</v>
          </cell>
          <cell r="V9">
            <v>0.123422</v>
          </cell>
          <cell r="W9">
            <v>0.120146</v>
          </cell>
          <cell r="X9">
            <v>0.113992</v>
          </cell>
          <cell r="Y9">
            <v>0.113957</v>
          </cell>
          <cell r="Z9">
            <v>0.112821</v>
          </cell>
          <cell r="AA9">
            <v>0.122487</v>
          </cell>
        </row>
        <row r="11">
          <cell r="P11">
            <v>75469.9429887468</v>
          </cell>
          <cell r="Q11">
            <v>76277.654204128092</v>
          </cell>
          <cell r="R11">
            <v>75759.507999316993</v>
          </cell>
          <cell r="S11">
            <v>76978.391624534939</v>
          </cell>
          <cell r="T11">
            <v>77175.366533218476</v>
          </cell>
          <cell r="U11">
            <v>76054.115969501305</v>
          </cell>
          <cell r="V11">
            <v>75083.023635207181</v>
          </cell>
          <cell r="W11">
            <v>74605.135159592406</v>
          </cell>
          <cell r="X11">
            <v>71745.165266713098</v>
          </cell>
          <cell r="Y11">
            <v>70159.477138125178</v>
          </cell>
          <cell r="Z11">
            <v>69734.727256105238</v>
          </cell>
          <cell r="AA11">
            <v>76087.524848238725</v>
          </cell>
        </row>
      </sheetData>
      <sheetData sheetId="2">
        <row r="2">
          <cell r="H2" t="str">
            <v>GULF POWER COMPANY</v>
          </cell>
        </row>
      </sheetData>
      <sheetData sheetId="3">
        <row r="2">
          <cell r="B2" t="str">
            <v xml:space="preserve">  Full Actual Input Only </v>
          </cell>
        </row>
      </sheetData>
      <sheetData sheetId="4">
        <row r="7">
          <cell r="B7" t="str">
            <v>Base Year:</v>
          </cell>
        </row>
      </sheetData>
      <sheetData sheetId="5">
        <row r="7">
          <cell r="B7" t="str">
            <v>Base Year:</v>
          </cell>
        </row>
      </sheetData>
      <sheetData sheetId="6">
        <row r="2">
          <cell r="H2" t="str">
            <v>GULF POWER COMPANY</v>
          </cell>
        </row>
      </sheetData>
      <sheetData sheetId="7">
        <row r="2">
          <cell r="H2" t="str">
            <v xml:space="preserve">      GULF POWER COMPANY</v>
          </cell>
        </row>
      </sheetData>
      <sheetData sheetId="8">
        <row r="2">
          <cell r="H2" t="str">
            <v xml:space="preserve">     GULF POWER COMPANY</v>
          </cell>
        </row>
      </sheetData>
      <sheetData sheetId="9">
        <row r="2">
          <cell r="C2" t="str">
            <v>Exhibit B (1)</v>
          </cell>
        </row>
      </sheetData>
      <sheetData sheetId="10">
        <row r="1">
          <cell r="A1" t="str">
            <v xml:space="preserve"> </v>
          </cell>
        </row>
      </sheetData>
      <sheetData sheetId="11">
        <row r="1">
          <cell r="A1" t="str">
            <v xml:space="preserve"> </v>
          </cell>
        </row>
      </sheetData>
      <sheetData sheetId="12">
        <row r="2">
          <cell r="H2" t="str">
            <v xml:space="preserve">       GULF POWER COMPANY</v>
          </cell>
        </row>
      </sheetData>
      <sheetData sheetId="13">
        <row r="2">
          <cell r="M2" t="str">
            <v>January 2006 Planning Case</v>
          </cell>
        </row>
      </sheetData>
      <sheetData sheetId="14">
        <row r="8">
          <cell r="B8" t="str">
            <v>RETAIL FUEL REVENUES</v>
          </cell>
        </row>
      </sheetData>
      <sheetData sheetId="15" refreshError="1"/>
      <sheetData sheetId="16" refreshError="1"/>
      <sheetData sheetId="17">
        <row r="7">
          <cell r="B7" t="str">
            <v>GAAP METHODOLOGY</v>
          </cell>
        </row>
      </sheetData>
      <sheetData sheetId="18" refreshError="1"/>
      <sheetData sheetId="19"/>
      <sheetData sheetId="20">
        <row r="1">
          <cell r="B1" t="str">
            <v>2005:2008</v>
          </cell>
        </row>
      </sheetData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5FF3C-ED39-4BB4-A6D8-4C62034D3C0F}">
  <sheetPr transitionEntry="1">
    <pageSetUpPr autoPageBreaks="0"/>
  </sheetPr>
  <dimension ref="A1:N157"/>
  <sheetViews>
    <sheetView showGridLines="0" tabSelected="1" showOutlineSymbols="0" zoomScaleNormal="100" zoomScaleSheetLayoutView="85" workbookViewId="0">
      <selection sqref="A1:M1"/>
    </sheetView>
  </sheetViews>
  <sheetFormatPr defaultColWidth="11.7109375" defaultRowHeight="15.75"/>
  <cols>
    <col min="1" max="1" width="5.42578125" style="5" customWidth="1"/>
    <col min="2" max="6" width="3.140625" style="2" customWidth="1"/>
    <col min="7" max="7" width="41.85546875" style="2" customWidth="1"/>
    <col min="8" max="8" width="3.140625" style="2" customWidth="1"/>
    <col min="9" max="9" width="17.7109375" style="2" customWidth="1"/>
    <col min="10" max="10" width="3.140625" style="2" customWidth="1"/>
    <col min="11" max="11" width="17.7109375" style="2" customWidth="1"/>
    <col min="12" max="12" width="3.140625" style="2" customWidth="1"/>
    <col min="13" max="13" width="15.7109375" style="2" customWidth="1"/>
    <col min="14" max="14" width="10.7109375" style="2" customWidth="1"/>
    <col min="15" max="220" width="11.7109375" style="2"/>
    <col min="221" max="221" width="5.42578125" style="2" customWidth="1"/>
    <col min="222" max="226" width="3.140625" style="2" customWidth="1"/>
    <col min="227" max="227" width="41.85546875" style="2" customWidth="1"/>
    <col min="228" max="228" width="3.140625" style="2" customWidth="1"/>
    <col min="229" max="229" width="17.7109375" style="2" customWidth="1"/>
    <col min="230" max="230" width="3.140625" style="2" customWidth="1"/>
    <col min="231" max="231" width="17.7109375" style="2" customWidth="1"/>
    <col min="232" max="232" width="3.140625" style="2" customWidth="1"/>
    <col min="233" max="233" width="15.7109375" style="2" customWidth="1"/>
    <col min="234" max="235" width="15.28515625" style="2" customWidth="1"/>
    <col min="236" max="476" width="11.7109375" style="2"/>
    <col min="477" max="477" width="5.42578125" style="2" customWidth="1"/>
    <col min="478" max="482" width="3.140625" style="2" customWidth="1"/>
    <col min="483" max="483" width="41.85546875" style="2" customWidth="1"/>
    <col min="484" max="484" width="3.140625" style="2" customWidth="1"/>
    <col min="485" max="485" width="17.7109375" style="2" customWidth="1"/>
    <col min="486" max="486" width="3.140625" style="2" customWidth="1"/>
    <col min="487" max="487" width="17.7109375" style="2" customWidth="1"/>
    <col min="488" max="488" width="3.140625" style="2" customWidth="1"/>
    <col min="489" max="489" width="15.7109375" style="2" customWidth="1"/>
    <col min="490" max="491" width="15.28515625" style="2" customWidth="1"/>
    <col min="492" max="732" width="11.7109375" style="2"/>
    <col min="733" max="733" width="5.42578125" style="2" customWidth="1"/>
    <col min="734" max="738" width="3.140625" style="2" customWidth="1"/>
    <col min="739" max="739" width="41.85546875" style="2" customWidth="1"/>
    <col min="740" max="740" width="3.140625" style="2" customWidth="1"/>
    <col min="741" max="741" width="17.7109375" style="2" customWidth="1"/>
    <col min="742" max="742" width="3.140625" style="2" customWidth="1"/>
    <col min="743" max="743" width="17.7109375" style="2" customWidth="1"/>
    <col min="744" max="744" width="3.140625" style="2" customWidth="1"/>
    <col min="745" max="745" width="15.7109375" style="2" customWidth="1"/>
    <col min="746" max="747" width="15.28515625" style="2" customWidth="1"/>
    <col min="748" max="988" width="11.7109375" style="2"/>
    <col min="989" max="989" width="5.42578125" style="2" customWidth="1"/>
    <col min="990" max="994" width="3.140625" style="2" customWidth="1"/>
    <col min="995" max="995" width="41.85546875" style="2" customWidth="1"/>
    <col min="996" max="996" width="3.140625" style="2" customWidth="1"/>
    <col min="997" max="997" width="17.7109375" style="2" customWidth="1"/>
    <col min="998" max="998" width="3.140625" style="2" customWidth="1"/>
    <col min="999" max="999" width="17.7109375" style="2" customWidth="1"/>
    <col min="1000" max="1000" width="3.140625" style="2" customWidth="1"/>
    <col min="1001" max="1001" width="15.7109375" style="2" customWidth="1"/>
    <col min="1002" max="1003" width="15.28515625" style="2" customWidth="1"/>
    <col min="1004" max="1244" width="11.7109375" style="2"/>
    <col min="1245" max="1245" width="5.42578125" style="2" customWidth="1"/>
    <col min="1246" max="1250" width="3.140625" style="2" customWidth="1"/>
    <col min="1251" max="1251" width="41.85546875" style="2" customWidth="1"/>
    <col min="1252" max="1252" width="3.140625" style="2" customWidth="1"/>
    <col min="1253" max="1253" width="17.7109375" style="2" customWidth="1"/>
    <col min="1254" max="1254" width="3.140625" style="2" customWidth="1"/>
    <col min="1255" max="1255" width="17.7109375" style="2" customWidth="1"/>
    <col min="1256" max="1256" width="3.140625" style="2" customWidth="1"/>
    <col min="1257" max="1257" width="15.7109375" style="2" customWidth="1"/>
    <col min="1258" max="1259" width="15.28515625" style="2" customWidth="1"/>
    <col min="1260" max="1500" width="11.7109375" style="2"/>
    <col min="1501" max="1501" width="5.42578125" style="2" customWidth="1"/>
    <col min="1502" max="1506" width="3.140625" style="2" customWidth="1"/>
    <col min="1507" max="1507" width="41.85546875" style="2" customWidth="1"/>
    <col min="1508" max="1508" width="3.140625" style="2" customWidth="1"/>
    <col min="1509" max="1509" width="17.7109375" style="2" customWidth="1"/>
    <col min="1510" max="1510" width="3.140625" style="2" customWidth="1"/>
    <col min="1511" max="1511" width="17.7109375" style="2" customWidth="1"/>
    <col min="1512" max="1512" width="3.140625" style="2" customWidth="1"/>
    <col min="1513" max="1513" width="15.7109375" style="2" customWidth="1"/>
    <col min="1514" max="1515" width="15.28515625" style="2" customWidth="1"/>
    <col min="1516" max="1756" width="11.7109375" style="2"/>
    <col min="1757" max="1757" width="5.42578125" style="2" customWidth="1"/>
    <col min="1758" max="1762" width="3.140625" style="2" customWidth="1"/>
    <col min="1763" max="1763" width="41.85546875" style="2" customWidth="1"/>
    <col min="1764" max="1764" width="3.140625" style="2" customWidth="1"/>
    <col min="1765" max="1765" width="17.7109375" style="2" customWidth="1"/>
    <col min="1766" max="1766" width="3.140625" style="2" customWidth="1"/>
    <col min="1767" max="1767" width="17.7109375" style="2" customWidth="1"/>
    <col min="1768" max="1768" width="3.140625" style="2" customWidth="1"/>
    <col min="1769" max="1769" width="15.7109375" style="2" customWidth="1"/>
    <col min="1770" max="1771" width="15.28515625" style="2" customWidth="1"/>
    <col min="1772" max="2012" width="11.7109375" style="2"/>
    <col min="2013" max="2013" width="5.42578125" style="2" customWidth="1"/>
    <col min="2014" max="2018" width="3.140625" style="2" customWidth="1"/>
    <col min="2019" max="2019" width="41.85546875" style="2" customWidth="1"/>
    <col min="2020" max="2020" width="3.140625" style="2" customWidth="1"/>
    <col min="2021" max="2021" width="17.7109375" style="2" customWidth="1"/>
    <col min="2022" max="2022" width="3.140625" style="2" customWidth="1"/>
    <col min="2023" max="2023" width="17.7109375" style="2" customWidth="1"/>
    <col min="2024" max="2024" width="3.140625" style="2" customWidth="1"/>
    <col min="2025" max="2025" width="15.7109375" style="2" customWidth="1"/>
    <col min="2026" max="2027" width="15.28515625" style="2" customWidth="1"/>
    <col min="2028" max="2268" width="11.7109375" style="2"/>
    <col min="2269" max="2269" width="5.42578125" style="2" customWidth="1"/>
    <col min="2270" max="2274" width="3.140625" style="2" customWidth="1"/>
    <col min="2275" max="2275" width="41.85546875" style="2" customWidth="1"/>
    <col min="2276" max="2276" width="3.140625" style="2" customWidth="1"/>
    <col min="2277" max="2277" width="17.7109375" style="2" customWidth="1"/>
    <col min="2278" max="2278" width="3.140625" style="2" customWidth="1"/>
    <col min="2279" max="2279" width="17.7109375" style="2" customWidth="1"/>
    <col min="2280" max="2280" width="3.140625" style="2" customWidth="1"/>
    <col min="2281" max="2281" width="15.7109375" style="2" customWidth="1"/>
    <col min="2282" max="2283" width="15.28515625" style="2" customWidth="1"/>
    <col min="2284" max="2524" width="11.7109375" style="2"/>
    <col min="2525" max="2525" width="5.42578125" style="2" customWidth="1"/>
    <col min="2526" max="2530" width="3.140625" style="2" customWidth="1"/>
    <col min="2531" max="2531" width="41.85546875" style="2" customWidth="1"/>
    <col min="2532" max="2532" width="3.140625" style="2" customWidth="1"/>
    <col min="2533" max="2533" width="17.7109375" style="2" customWidth="1"/>
    <col min="2534" max="2534" width="3.140625" style="2" customWidth="1"/>
    <col min="2535" max="2535" width="17.7109375" style="2" customWidth="1"/>
    <col min="2536" max="2536" width="3.140625" style="2" customWidth="1"/>
    <col min="2537" max="2537" width="15.7109375" style="2" customWidth="1"/>
    <col min="2538" max="2539" width="15.28515625" style="2" customWidth="1"/>
    <col min="2540" max="2780" width="11.7109375" style="2"/>
    <col min="2781" max="2781" width="5.42578125" style="2" customWidth="1"/>
    <col min="2782" max="2786" width="3.140625" style="2" customWidth="1"/>
    <col min="2787" max="2787" width="41.85546875" style="2" customWidth="1"/>
    <col min="2788" max="2788" width="3.140625" style="2" customWidth="1"/>
    <col min="2789" max="2789" width="17.7109375" style="2" customWidth="1"/>
    <col min="2790" max="2790" width="3.140625" style="2" customWidth="1"/>
    <col min="2791" max="2791" width="17.7109375" style="2" customWidth="1"/>
    <col min="2792" max="2792" width="3.140625" style="2" customWidth="1"/>
    <col min="2793" max="2793" width="15.7109375" style="2" customWidth="1"/>
    <col min="2794" max="2795" width="15.28515625" style="2" customWidth="1"/>
    <col min="2796" max="3036" width="11.7109375" style="2"/>
    <col min="3037" max="3037" width="5.42578125" style="2" customWidth="1"/>
    <col min="3038" max="3042" width="3.140625" style="2" customWidth="1"/>
    <col min="3043" max="3043" width="41.85546875" style="2" customWidth="1"/>
    <col min="3044" max="3044" width="3.140625" style="2" customWidth="1"/>
    <col min="3045" max="3045" width="17.7109375" style="2" customWidth="1"/>
    <col min="3046" max="3046" width="3.140625" style="2" customWidth="1"/>
    <col min="3047" max="3047" width="17.7109375" style="2" customWidth="1"/>
    <col min="3048" max="3048" width="3.140625" style="2" customWidth="1"/>
    <col min="3049" max="3049" width="15.7109375" style="2" customWidth="1"/>
    <col min="3050" max="3051" width="15.28515625" style="2" customWidth="1"/>
    <col min="3052" max="3292" width="11.7109375" style="2"/>
    <col min="3293" max="3293" width="5.42578125" style="2" customWidth="1"/>
    <col min="3294" max="3298" width="3.140625" style="2" customWidth="1"/>
    <col min="3299" max="3299" width="41.85546875" style="2" customWidth="1"/>
    <col min="3300" max="3300" width="3.140625" style="2" customWidth="1"/>
    <col min="3301" max="3301" width="17.7109375" style="2" customWidth="1"/>
    <col min="3302" max="3302" width="3.140625" style="2" customWidth="1"/>
    <col min="3303" max="3303" width="17.7109375" style="2" customWidth="1"/>
    <col min="3304" max="3304" width="3.140625" style="2" customWidth="1"/>
    <col min="3305" max="3305" width="15.7109375" style="2" customWidth="1"/>
    <col min="3306" max="3307" width="15.28515625" style="2" customWidth="1"/>
    <col min="3308" max="3548" width="11.7109375" style="2"/>
    <col min="3549" max="3549" width="5.42578125" style="2" customWidth="1"/>
    <col min="3550" max="3554" width="3.140625" style="2" customWidth="1"/>
    <col min="3555" max="3555" width="41.85546875" style="2" customWidth="1"/>
    <col min="3556" max="3556" width="3.140625" style="2" customWidth="1"/>
    <col min="3557" max="3557" width="17.7109375" style="2" customWidth="1"/>
    <col min="3558" max="3558" width="3.140625" style="2" customWidth="1"/>
    <col min="3559" max="3559" width="17.7109375" style="2" customWidth="1"/>
    <col min="3560" max="3560" width="3.140625" style="2" customWidth="1"/>
    <col min="3561" max="3561" width="15.7109375" style="2" customWidth="1"/>
    <col min="3562" max="3563" width="15.28515625" style="2" customWidth="1"/>
    <col min="3564" max="3804" width="11.7109375" style="2"/>
    <col min="3805" max="3805" width="5.42578125" style="2" customWidth="1"/>
    <col min="3806" max="3810" width="3.140625" style="2" customWidth="1"/>
    <col min="3811" max="3811" width="41.85546875" style="2" customWidth="1"/>
    <col min="3812" max="3812" width="3.140625" style="2" customWidth="1"/>
    <col min="3813" max="3813" width="17.7109375" style="2" customWidth="1"/>
    <col min="3814" max="3814" width="3.140625" style="2" customWidth="1"/>
    <col min="3815" max="3815" width="17.7109375" style="2" customWidth="1"/>
    <col min="3816" max="3816" width="3.140625" style="2" customWidth="1"/>
    <col min="3817" max="3817" width="15.7109375" style="2" customWidth="1"/>
    <col min="3818" max="3819" width="15.28515625" style="2" customWidth="1"/>
    <col min="3820" max="4060" width="11.7109375" style="2"/>
    <col min="4061" max="4061" width="5.42578125" style="2" customWidth="1"/>
    <col min="4062" max="4066" width="3.140625" style="2" customWidth="1"/>
    <col min="4067" max="4067" width="41.85546875" style="2" customWidth="1"/>
    <col min="4068" max="4068" width="3.140625" style="2" customWidth="1"/>
    <col min="4069" max="4069" width="17.7109375" style="2" customWidth="1"/>
    <col min="4070" max="4070" width="3.140625" style="2" customWidth="1"/>
    <col min="4071" max="4071" width="17.7109375" style="2" customWidth="1"/>
    <col min="4072" max="4072" width="3.140625" style="2" customWidth="1"/>
    <col min="4073" max="4073" width="15.7109375" style="2" customWidth="1"/>
    <col min="4074" max="4075" width="15.28515625" style="2" customWidth="1"/>
    <col min="4076" max="4316" width="11.7109375" style="2"/>
    <col min="4317" max="4317" width="5.42578125" style="2" customWidth="1"/>
    <col min="4318" max="4322" width="3.140625" style="2" customWidth="1"/>
    <col min="4323" max="4323" width="41.85546875" style="2" customWidth="1"/>
    <col min="4324" max="4324" width="3.140625" style="2" customWidth="1"/>
    <col min="4325" max="4325" width="17.7109375" style="2" customWidth="1"/>
    <col min="4326" max="4326" width="3.140625" style="2" customWidth="1"/>
    <col min="4327" max="4327" width="17.7109375" style="2" customWidth="1"/>
    <col min="4328" max="4328" width="3.140625" style="2" customWidth="1"/>
    <col min="4329" max="4329" width="15.7109375" style="2" customWidth="1"/>
    <col min="4330" max="4331" width="15.28515625" style="2" customWidth="1"/>
    <col min="4332" max="4572" width="11.7109375" style="2"/>
    <col min="4573" max="4573" width="5.42578125" style="2" customWidth="1"/>
    <col min="4574" max="4578" width="3.140625" style="2" customWidth="1"/>
    <col min="4579" max="4579" width="41.85546875" style="2" customWidth="1"/>
    <col min="4580" max="4580" width="3.140625" style="2" customWidth="1"/>
    <col min="4581" max="4581" width="17.7109375" style="2" customWidth="1"/>
    <col min="4582" max="4582" width="3.140625" style="2" customWidth="1"/>
    <col min="4583" max="4583" width="17.7109375" style="2" customWidth="1"/>
    <col min="4584" max="4584" width="3.140625" style="2" customWidth="1"/>
    <col min="4585" max="4585" width="15.7109375" style="2" customWidth="1"/>
    <col min="4586" max="4587" width="15.28515625" style="2" customWidth="1"/>
    <col min="4588" max="4828" width="11.7109375" style="2"/>
    <col min="4829" max="4829" width="5.42578125" style="2" customWidth="1"/>
    <col min="4830" max="4834" width="3.140625" style="2" customWidth="1"/>
    <col min="4835" max="4835" width="41.85546875" style="2" customWidth="1"/>
    <col min="4836" max="4836" width="3.140625" style="2" customWidth="1"/>
    <col min="4837" max="4837" width="17.7109375" style="2" customWidth="1"/>
    <col min="4838" max="4838" width="3.140625" style="2" customWidth="1"/>
    <col min="4839" max="4839" width="17.7109375" style="2" customWidth="1"/>
    <col min="4840" max="4840" width="3.140625" style="2" customWidth="1"/>
    <col min="4841" max="4841" width="15.7109375" style="2" customWidth="1"/>
    <col min="4842" max="4843" width="15.28515625" style="2" customWidth="1"/>
    <col min="4844" max="5084" width="11.7109375" style="2"/>
    <col min="5085" max="5085" width="5.42578125" style="2" customWidth="1"/>
    <col min="5086" max="5090" width="3.140625" style="2" customWidth="1"/>
    <col min="5091" max="5091" width="41.85546875" style="2" customWidth="1"/>
    <col min="5092" max="5092" width="3.140625" style="2" customWidth="1"/>
    <col min="5093" max="5093" width="17.7109375" style="2" customWidth="1"/>
    <col min="5094" max="5094" width="3.140625" style="2" customWidth="1"/>
    <col min="5095" max="5095" width="17.7109375" style="2" customWidth="1"/>
    <col min="5096" max="5096" width="3.140625" style="2" customWidth="1"/>
    <col min="5097" max="5097" width="15.7109375" style="2" customWidth="1"/>
    <col min="5098" max="5099" width="15.28515625" style="2" customWidth="1"/>
    <col min="5100" max="5340" width="11.7109375" style="2"/>
    <col min="5341" max="5341" width="5.42578125" style="2" customWidth="1"/>
    <col min="5342" max="5346" width="3.140625" style="2" customWidth="1"/>
    <col min="5347" max="5347" width="41.85546875" style="2" customWidth="1"/>
    <col min="5348" max="5348" width="3.140625" style="2" customWidth="1"/>
    <col min="5349" max="5349" width="17.7109375" style="2" customWidth="1"/>
    <col min="5350" max="5350" width="3.140625" style="2" customWidth="1"/>
    <col min="5351" max="5351" width="17.7109375" style="2" customWidth="1"/>
    <col min="5352" max="5352" width="3.140625" style="2" customWidth="1"/>
    <col min="5353" max="5353" width="15.7109375" style="2" customWidth="1"/>
    <col min="5354" max="5355" width="15.28515625" style="2" customWidth="1"/>
    <col min="5356" max="5596" width="11.7109375" style="2"/>
    <col min="5597" max="5597" width="5.42578125" style="2" customWidth="1"/>
    <col min="5598" max="5602" width="3.140625" style="2" customWidth="1"/>
    <col min="5603" max="5603" width="41.85546875" style="2" customWidth="1"/>
    <col min="5604" max="5604" width="3.140625" style="2" customWidth="1"/>
    <col min="5605" max="5605" width="17.7109375" style="2" customWidth="1"/>
    <col min="5606" max="5606" width="3.140625" style="2" customWidth="1"/>
    <col min="5607" max="5607" width="17.7109375" style="2" customWidth="1"/>
    <col min="5608" max="5608" width="3.140625" style="2" customWidth="1"/>
    <col min="5609" max="5609" width="15.7109375" style="2" customWidth="1"/>
    <col min="5610" max="5611" width="15.28515625" style="2" customWidth="1"/>
    <col min="5612" max="5852" width="11.7109375" style="2"/>
    <col min="5853" max="5853" width="5.42578125" style="2" customWidth="1"/>
    <col min="5854" max="5858" width="3.140625" style="2" customWidth="1"/>
    <col min="5859" max="5859" width="41.85546875" style="2" customWidth="1"/>
    <col min="5860" max="5860" width="3.140625" style="2" customWidth="1"/>
    <col min="5861" max="5861" width="17.7109375" style="2" customWidth="1"/>
    <col min="5862" max="5862" width="3.140625" style="2" customWidth="1"/>
    <col min="5863" max="5863" width="17.7109375" style="2" customWidth="1"/>
    <col min="5864" max="5864" width="3.140625" style="2" customWidth="1"/>
    <col min="5865" max="5865" width="15.7109375" style="2" customWidth="1"/>
    <col min="5866" max="5867" width="15.28515625" style="2" customWidth="1"/>
    <col min="5868" max="6108" width="11.7109375" style="2"/>
    <col min="6109" max="6109" width="5.42578125" style="2" customWidth="1"/>
    <col min="6110" max="6114" width="3.140625" style="2" customWidth="1"/>
    <col min="6115" max="6115" width="41.85546875" style="2" customWidth="1"/>
    <col min="6116" max="6116" width="3.140625" style="2" customWidth="1"/>
    <col min="6117" max="6117" width="17.7109375" style="2" customWidth="1"/>
    <col min="6118" max="6118" width="3.140625" style="2" customWidth="1"/>
    <col min="6119" max="6119" width="17.7109375" style="2" customWidth="1"/>
    <col min="6120" max="6120" width="3.140625" style="2" customWidth="1"/>
    <col min="6121" max="6121" width="15.7109375" style="2" customWidth="1"/>
    <col min="6122" max="6123" width="15.28515625" style="2" customWidth="1"/>
    <col min="6124" max="6364" width="11.7109375" style="2"/>
    <col min="6365" max="6365" width="5.42578125" style="2" customWidth="1"/>
    <col min="6366" max="6370" width="3.140625" style="2" customWidth="1"/>
    <col min="6371" max="6371" width="41.85546875" style="2" customWidth="1"/>
    <col min="6372" max="6372" width="3.140625" style="2" customWidth="1"/>
    <col min="6373" max="6373" width="17.7109375" style="2" customWidth="1"/>
    <col min="6374" max="6374" width="3.140625" style="2" customWidth="1"/>
    <col min="6375" max="6375" width="17.7109375" style="2" customWidth="1"/>
    <col min="6376" max="6376" width="3.140625" style="2" customWidth="1"/>
    <col min="6377" max="6377" width="15.7109375" style="2" customWidth="1"/>
    <col min="6378" max="6379" width="15.28515625" style="2" customWidth="1"/>
    <col min="6380" max="6620" width="11.7109375" style="2"/>
    <col min="6621" max="6621" width="5.42578125" style="2" customWidth="1"/>
    <col min="6622" max="6626" width="3.140625" style="2" customWidth="1"/>
    <col min="6627" max="6627" width="41.85546875" style="2" customWidth="1"/>
    <col min="6628" max="6628" width="3.140625" style="2" customWidth="1"/>
    <col min="6629" max="6629" width="17.7109375" style="2" customWidth="1"/>
    <col min="6630" max="6630" width="3.140625" style="2" customWidth="1"/>
    <col min="6631" max="6631" width="17.7109375" style="2" customWidth="1"/>
    <col min="6632" max="6632" width="3.140625" style="2" customWidth="1"/>
    <col min="6633" max="6633" width="15.7109375" style="2" customWidth="1"/>
    <col min="6634" max="6635" width="15.28515625" style="2" customWidth="1"/>
    <col min="6636" max="6876" width="11.7109375" style="2"/>
    <col min="6877" max="6877" width="5.42578125" style="2" customWidth="1"/>
    <col min="6878" max="6882" width="3.140625" style="2" customWidth="1"/>
    <col min="6883" max="6883" width="41.85546875" style="2" customWidth="1"/>
    <col min="6884" max="6884" width="3.140625" style="2" customWidth="1"/>
    <col min="6885" max="6885" width="17.7109375" style="2" customWidth="1"/>
    <col min="6886" max="6886" width="3.140625" style="2" customWidth="1"/>
    <col min="6887" max="6887" width="17.7109375" style="2" customWidth="1"/>
    <col min="6888" max="6888" width="3.140625" style="2" customWidth="1"/>
    <col min="6889" max="6889" width="15.7109375" style="2" customWidth="1"/>
    <col min="6890" max="6891" width="15.28515625" style="2" customWidth="1"/>
    <col min="6892" max="7132" width="11.7109375" style="2"/>
    <col min="7133" max="7133" width="5.42578125" style="2" customWidth="1"/>
    <col min="7134" max="7138" width="3.140625" style="2" customWidth="1"/>
    <col min="7139" max="7139" width="41.85546875" style="2" customWidth="1"/>
    <col min="7140" max="7140" width="3.140625" style="2" customWidth="1"/>
    <col min="7141" max="7141" width="17.7109375" style="2" customWidth="1"/>
    <col min="7142" max="7142" width="3.140625" style="2" customWidth="1"/>
    <col min="7143" max="7143" width="17.7109375" style="2" customWidth="1"/>
    <col min="7144" max="7144" width="3.140625" style="2" customWidth="1"/>
    <col min="7145" max="7145" width="15.7109375" style="2" customWidth="1"/>
    <col min="7146" max="7147" width="15.28515625" style="2" customWidth="1"/>
    <col min="7148" max="7388" width="11.7109375" style="2"/>
    <col min="7389" max="7389" width="5.42578125" style="2" customWidth="1"/>
    <col min="7390" max="7394" width="3.140625" style="2" customWidth="1"/>
    <col min="7395" max="7395" width="41.85546875" style="2" customWidth="1"/>
    <col min="7396" max="7396" width="3.140625" style="2" customWidth="1"/>
    <col min="7397" max="7397" width="17.7109375" style="2" customWidth="1"/>
    <col min="7398" max="7398" width="3.140625" style="2" customWidth="1"/>
    <col min="7399" max="7399" width="17.7109375" style="2" customWidth="1"/>
    <col min="7400" max="7400" width="3.140625" style="2" customWidth="1"/>
    <col min="7401" max="7401" width="15.7109375" style="2" customWidth="1"/>
    <col min="7402" max="7403" width="15.28515625" style="2" customWidth="1"/>
    <col min="7404" max="7644" width="11.7109375" style="2"/>
    <col min="7645" max="7645" width="5.42578125" style="2" customWidth="1"/>
    <col min="7646" max="7650" width="3.140625" style="2" customWidth="1"/>
    <col min="7651" max="7651" width="41.85546875" style="2" customWidth="1"/>
    <col min="7652" max="7652" width="3.140625" style="2" customWidth="1"/>
    <col min="7653" max="7653" width="17.7109375" style="2" customWidth="1"/>
    <col min="7654" max="7654" width="3.140625" style="2" customWidth="1"/>
    <col min="7655" max="7655" width="17.7109375" style="2" customWidth="1"/>
    <col min="7656" max="7656" width="3.140625" style="2" customWidth="1"/>
    <col min="7657" max="7657" width="15.7109375" style="2" customWidth="1"/>
    <col min="7658" max="7659" width="15.28515625" style="2" customWidth="1"/>
    <col min="7660" max="7900" width="11.7109375" style="2"/>
    <col min="7901" max="7901" width="5.42578125" style="2" customWidth="1"/>
    <col min="7902" max="7906" width="3.140625" style="2" customWidth="1"/>
    <col min="7907" max="7907" width="41.85546875" style="2" customWidth="1"/>
    <col min="7908" max="7908" width="3.140625" style="2" customWidth="1"/>
    <col min="7909" max="7909" width="17.7109375" style="2" customWidth="1"/>
    <col min="7910" max="7910" width="3.140625" style="2" customWidth="1"/>
    <col min="7911" max="7911" width="17.7109375" style="2" customWidth="1"/>
    <col min="7912" max="7912" width="3.140625" style="2" customWidth="1"/>
    <col min="7913" max="7913" width="15.7109375" style="2" customWidth="1"/>
    <col min="7914" max="7915" width="15.28515625" style="2" customWidth="1"/>
    <col min="7916" max="8156" width="11.7109375" style="2"/>
    <col min="8157" max="8157" width="5.42578125" style="2" customWidth="1"/>
    <col min="8158" max="8162" width="3.140625" style="2" customWidth="1"/>
    <col min="8163" max="8163" width="41.85546875" style="2" customWidth="1"/>
    <col min="8164" max="8164" width="3.140625" style="2" customWidth="1"/>
    <col min="8165" max="8165" width="17.7109375" style="2" customWidth="1"/>
    <col min="8166" max="8166" width="3.140625" style="2" customWidth="1"/>
    <col min="8167" max="8167" width="17.7109375" style="2" customWidth="1"/>
    <col min="8168" max="8168" width="3.140625" style="2" customWidth="1"/>
    <col min="8169" max="8169" width="15.7109375" style="2" customWidth="1"/>
    <col min="8170" max="8171" width="15.28515625" style="2" customWidth="1"/>
    <col min="8172" max="8412" width="11.7109375" style="2"/>
    <col min="8413" max="8413" width="5.42578125" style="2" customWidth="1"/>
    <col min="8414" max="8418" width="3.140625" style="2" customWidth="1"/>
    <col min="8419" max="8419" width="41.85546875" style="2" customWidth="1"/>
    <col min="8420" max="8420" width="3.140625" style="2" customWidth="1"/>
    <col min="8421" max="8421" width="17.7109375" style="2" customWidth="1"/>
    <col min="8422" max="8422" width="3.140625" style="2" customWidth="1"/>
    <col min="8423" max="8423" width="17.7109375" style="2" customWidth="1"/>
    <col min="8424" max="8424" width="3.140625" style="2" customWidth="1"/>
    <col min="8425" max="8425" width="15.7109375" style="2" customWidth="1"/>
    <col min="8426" max="8427" width="15.28515625" style="2" customWidth="1"/>
    <col min="8428" max="8668" width="11.7109375" style="2"/>
    <col min="8669" max="8669" width="5.42578125" style="2" customWidth="1"/>
    <col min="8670" max="8674" width="3.140625" style="2" customWidth="1"/>
    <col min="8675" max="8675" width="41.85546875" style="2" customWidth="1"/>
    <col min="8676" max="8676" width="3.140625" style="2" customWidth="1"/>
    <col min="8677" max="8677" width="17.7109375" style="2" customWidth="1"/>
    <col min="8678" max="8678" width="3.140625" style="2" customWidth="1"/>
    <col min="8679" max="8679" width="17.7109375" style="2" customWidth="1"/>
    <col min="8680" max="8680" width="3.140625" style="2" customWidth="1"/>
    <col min="8681" max="8681" width="15.7109375" style="2" customWidth="1"/>
    <col min="8682" max="8683" width="15.28515625" style="2" customWidth="1"/>
    <col min="8684" max="8924" width="11.7109375" style="2"/>
    <col min="8925" max="8925" width="5.42578125" style="2" customWidth="1"/>
    <col min="8926" max="8930" width="3.140625" style="2" customWidth="1"/>
    <col min="8931" max="8931" width="41.85546875" style="2" customWidth="1"/>
    <col min="8932" max="8932" width="3.140625" style="2" customWidth="1"/>
    <col min="8933" max="8933" width="17.7109375" style="2" customWidth="1"/>
    <col min="8934" max="8934" width="3.140625" style="2" customWidth="1"/>
    <col min="8935" max="8935" width="17.7109375" style="2" customWidth="1"/>
    <col min="8936" max="8936" width="3.140625" style="2" customWidth="1"/>
    <col min="8937" max="8937" width="15.7109375" style="2" customWidth="1"/>
    <col min="8938" max="8939" width="15.28515625" style="2" customWidth="1"/>
    <col min="8940" max="9180" width="11.7109375" style="2"/>
    <col min="9181" max="9181" width="5.42578125" style="2" customWidth="1"/>
    <col min="9182" max="9186" width="3.140625" style="2" customWidth="1"/>
    <col min="9187" max="9187" width="41.85546875" style="2" customWidth="1"/>
    <col min="9188" max="9188" width="3.140625" style="2" customWidth="1"/>
    <col min="9189" max="9189" width="17.7109375" style="2" customWidth="1"/>
    <col min="9190" max="9190" width="3.140625" style="2" customWidth="1"/>
    <col min="9191" max="9191" width="17.7109375" style="2" customWidth="1"/>
    <col min="9192" max="9192" width="3.140625" style="2" customWidth="1"/>
    <col min="9193" max="9193" width="15.7109375" style="2" customWidth="1"/>
    <col min="9194" max="9195" width="15.28515625" style="2" customWidth="1"/>
    <col min="9196" max="9436" width="11.7109375" style="2"/>
    <col min="9437" max="9437" width="5.42578125" style="2" customWidth="1"/>
    <col min="9438" max="9442" width="3.140625" style="2" customWidth="1"/>
    <col min="9443" max="9443" width="41.85546875" style="2" customWidth="1"/>
    <col min="9444" max="9444" width="3.140625" style="2" customWidth="1"/>
    <col min="9445" max="9445" width="17.7109375" style="2" customWidth="1"/>
    <col min="9446" max="9446" width="3.140625" style="2" customWidth="1"/>
    <col min="9447" max="9447" width="17.7109375" style="2" customWidth="1"/>
    <col min="9448" max="9448" width="3.140625" style="2" customWidth="1"/>
    <col min="9449" max="9449" width="15.7109375" style="2" customWidth="1"/>
    <col min="9450" max="9451" width="15.28515625" style="2" customWidth="1"/>
    <col min="9452" max="9692" width="11.7109375" style="2"/>
    <col min="9693" max="9693" width="5.42578125" style="2" customWidth="1"/>
    <col min="9694" max="9698" width="3.140625" style="2" customWidth="1"/>
    <col min="9699" max="9699" width="41.85546875" style="2" customWidth="1"/>
    <col min="9700" max="9700" width="3.140625" style="2" customWidth="1"/>
    <col min="9701" max="9701" width="17.7109375" style="2" customWidth="1"/>
    <col min="9702" max="9702" width="3.140625" style="2" customWidth="1"/>
    <col min="9703" max="9703" width="17.7109375" style="2" customWidth="1"/>
    <col min="9704" max="9704" width="3.140625" style="2" customWidth="1"/>
    <col min="9705" max="9705" width="15.7109375" style="2" customWidth="1"/>
    <col min="9706" max="9707" width="15.28515625" style="2" customWidth="1"/>
    <col min="9708" max="9948" width="11.7109375" style="2"/>
    <col min="9949" max="9949" width="5.42578125" style="2" customWidth="1"/>
    <col min="9950" max="9954" width="3.140625" style="2" customWidth="1"/>
    <col min="9955" max="9955" width="41.85546875" style="2" customWidth="1"/>
    <col min="9956" max="9956" width="3.140625" style="2" customWidth="1"/>
    <col min="9957" max="9957" width="17.7109375" style="2" customWidth="1"/>
    <col min="9958" max="9958" width="3.140625" style="2" customWidth="1"/>
    <col min="9959" max="9959" width="17.7109375" style="2" customWidth="1"/>
    <col min="9960" max="9960" width="3.140625" style="2" customWidth="1"/>
    <col min="9961" max="9961" width="15.7109375" style="2" customWidth="1"/>
    <col min="9962" max="9963" width="15.28515625" style="2" customWidth="1"/>
    <col min="9964" max="10204" width="11.7109375" style="2"/>
    <col min="10205" max="10205" width="5.42578125" style="2" customWidth="1"/>
    <col min="10206" max="10210" width="3.140625" style="2" customWidth="1"/>
    <col min="10211" max="10211" width="41.85546875" style="2" customWidth="1"/>
    <col min="10212" max="10212" width="3.140625" style="2" customWidth="1"/>
    <col min="10213" max="10213" width="17.7109375" style="2" customWidth="1"/>
    <col min="10214" max="10214" width="3.140625" style="2" customWidth="1"/>
    <col min="10215" max="10215" width="17.7109375" style="2" customWidth="1"/>
    <col min="10216" max="10216" width="3.140625" style="2" customWidth="1"/>
    <col min="10217" max="10217" width="15.7109375" style="2" customWidth="1"/>
    <col min="10218" max="10219" width="15.28515625" style="2" customWidth="1"/>
    <col min="10220" max="10460" width="11.7109375" style="2"/>
    <col min="10461" max="10461" width="5.42578125" style="2" customWidth="1"/>
    <col min="10462" max="10466" width="3.140625" style="2" customWidth="1"/>
    <col min="10467" max="10467" width="41.85546875" style="2" customWidth="1"/>
    <col min="10468" max="10468" width="3.140625" style="2" customWidth="1"/>
    <col min="10469" max="10469" width="17.7109375" style="2" customWidth="1"/>
    <col min="10470" max="10470" width="3.140625" style="2" customWidth="1"/>
    <col min="10471" max="10471" width="17.7109375" style="2" customWidth="1"/>
    <col min="10472" max="10472" width="3.140625" style="2" customWidth="1"/>
    <col min="10473" max="10473" width="15.7109375" style="2" customWidth="1"/>
    <col min="10474" max="10475" width="15.28515625" style="2" customWidth="1"/>
    <col min="10476" max="10716" width="11.7109375" style="2"/>
    <col min="10717" max="10717" width="5.42578125" style="2" customWidth="1"/>
    <col min="10718" max="10722" width="3.140625" style="2" customWidth="1"/>
    <col min="10723" max="10723" width="41.85546875" style="2" customWidth="1"/>
    <col min="10724" max="10724" width="3.140625" style="2" customWidth="1"/>
    <col min="10725" max="10725" width="17.7109375" style="2" customWidth="1"/>
    <col min="10726" max="10726" width="3.140625" style="2" customWidth="1"/>
    <col min="10727" max="10727" width="17.7109375" style="2" customWidth="1"/>
    <col min="10728" max="10728" width="3.140625" style="2" customWidth="1"/>
    <col min="10729" max="10729" width="15.7109375" style="2" customWidth="1"/>
    <col min="10730" max="10731" width="15.28515625" style="2" customWidth="1"/>
    <col min="10732" max="10972" width="11.7109375" style="2"/>
    <col min="10973" max="10973" width="5.42578125" style="2" customWidth="1"/>
    <col min="10974" max="10978" width="3.140625" style="2" customWidth="1"/>
    <col min="10979" max="10979" width="41.85546875" style="2" customWidth="1"/>
    <col min="10980" max="10980" width="3.140625" style="2" customWidth="1"/>
    <col min="10981" max="10981" width="17.7109375" style="2" customWidth="1"/>
    <col min="10982" max="10982" width="3.140625" style="2" customWidth="1"/>
    <col min="10983" max="10983" width="17.7109375" style="2" customWidth="1"/>
    <col min="10984" max="10984" width="3.140625" style="2" customWidth="1"/>
    <col min="10985" max="10985" width="15.7109375" style="2" customWidth="1"/>
    <col min="10986" max="10987" width="15.28515625" style="2" customWidth="1"/>
    <col min="10988" max="11228" width="11.7109375" style="2"/>
    <col min="11229" max="11229" width="5.42578125" style="2" customWidth="1"/>
    <col min="11230" max="11234" width="3.140625" style="2" customWidth="1"/>
    <col min="11235" max="11235" width="41.85546875" style="2" customWidth="1"/>
    <col min="11236" max="11236" width="3.140625" style="2" customWidth="1"/>
    <col min="11237" max="11237" width="17.7109375" style="2" customWidth="1"/>
    <col min="11238" max="11238" width="3.140625" style="2" customWidth="1"/>
    <col min="11239" max="11239" width="17.7109375" style="2" customWidth="1"/>
    <col min="11240" max="11240" width="3.140625" style="2" customWidth="1"/>
    <col min="11241" max="11241" width="15.7109375" style="2" customWidth="1"/>
    <col min="11242" max="11243" width="15.28515625" style="2" customWidth="1"/>
    <col min="11244" max="11484" width="11.7109375" style="2"/>
    <col min="11485" max="11485" width="5.42578125" style="2" customWidth="1"/>
    <col min="11486" max="11490" width="3.140625" style="2" customWidth="1"/>
    <col min="11491" max="11491" width="41.85546875" style="2" customWidth="1"/>
    <col min="11492" max="11492" width="3.140625" style="2" customWidth="1"/>
    <col min="11493" max="11493" width="17.7109375" style="2" customWidth="1"/>
    <col min="11494" max="11494" width="3.140625" style="2" customWidth="1"/>
    <col min="11495" max="11495" width="17.7109375" style="2" customWidth="1"/>
    <col min="11496" max="11496" width="3.140625" style="2" customWidth="1"/>
    <col min="11497" max="11497" width="15.7109375" style="2" customWidth="1"/>
    <col min="11498" max="11499" width="15.28515625" style="2" customWidth="1"/>
    <col min="11500" max="11740" width="11.7109375" style="2"/>
    <col min="11741" max="11741" width="5.42578125" style="2" customWidth="1"/>
    <col min="11742" max="11746" width="3.140625" style="2" customWidth="1"/>
    <col min="11747" max="11747" width="41.85546875" style="2" customWidth="1"/>
    <col min="11748" max="11748" width="3.140625" style="2" customWidth="1"/>
    <col min="11749" max="11749" width="17.7109375" style="2" customWidth="1"/>
    <col min="11750" max="11750" width="3.140625" style="2" customWidth="1"/>
    <col min="11751" max="11751" width="17.7109375" style="2" customWidth="1"/>
    <col min="11752" max="11752" width="3.140625" style="2" customWidth="1"/>
    <col min="11753" max="11753" width="15.7109375" style="2" customWidth="1"/>
    <col min="11754" max="11755" width="15.28515625" style="2" customWidth="1"/>
    <col min="11756" max="11996" width="11.7109375" style="2"/>
    <col min="11997" max="11997" width="5.42578125" style="2" customWidth="1"/>
    <col min="11998" max="12002" width="3.140625" style="2" customWidth="1"/>
    <col min="12003" max="12003" width="41.85546875" style="2" customWidth="1"/>
    <col min="12004" max="12004" width="3.140625" style="2" customWidth="1"/>
    <col min="12005" max="12005" width="17.7109375" style="2" customWidth="1"/>
    <col min="12006" max="12006" width="3.140625" style="2" customWidth="1"/>
    <col min="12007" max="12007" width="17.7109375" style="2" customWidth="1"/>
    <col min="12008" max="12008" width="3.140625" style="2" customWidth="1"/>
    <col min="12009" max="12009" width="15.7109375" style="2" customWidth="1"/>
    <col min="12010" max="12011" width="15.28515625" style="2" customWidth="1"/>
    <col min="12012" max="12252" width="11.7109375" style="2"/>
    <col min="12253" max="12253" width="5.42578125" style="2" customWidth="1"/>
    <col min="12254" max="12258" width="3.140625" style="2" customWidth="1"/>
    <col min="12259" max="12259" width="41.85546875" style="2" customWidth="1"/>
    <col min="12260" max="12260" width="3.140625" style="2" customWidth="1"/>
    <col min="12261" max="12261" width="17.7109375" style="2" customWidth="1"/>
    <col min="12262" max="12262" width="3.140625" style="2" customWidth="1"/>
    <col min="12263" max="12263" width="17.7109375" style="2" customWidth="1"/>
    <col min="12264" max="12264" width="3.140625" style="2" customWidth="1"/>
    <col min="12265" max="12265" width="15.7109375" style="2" customWidth="1"/>
    <col min="12266" max="12267" width="15.28515625" style="2" customWidth="1"/>
    <col min="12268" max="12508" width="11.7109375" style="2"/>
    <col min="12509" max="12509" width="5.42578125" style="2" customWidth="1"/>
    <col min="12510" max="12514" width="3.140625" style="2" customWidth="1"/>
    <col min="12515" max="12515" width="41.85546875" style="2" customWidth="1"/>
    <col min="12516" max="12516" width="3.140625" style="2" customWidth="1"/>
    <col min="12517" max="12517" width="17.7109375" style="2" customWidth="1"/>
    <col min="12518" max="12518" width="3.140625" style="2" customWidth="1"/>
    <col min="12519" max="12519" width="17.7109375" style="2" customWidth="1"/>
    <col min="12520" max="12520" width="3.140625" style="2" customWidth="1"/>
    <col min="12521" max="12521" width="15.7109375" style="2" customWidth="1"/>
    <col min="12522" max="12523" width="15.28515625" style="2" customWidth="1"/>
    <col min="12524" max="12764" width="11.7109375" style="2"/>
    <col min="12765" max="12765" width="5.42578125" style="2" customWidth="1"/>
    <col min="12766" max="12770" width="3.140625" style="2" customWidth="1"/>
    <col min="12771" max="12771" width="41.85546875" style="2" customWidth="1"/>
    <col min="12772" max="12772" width="3.140625" style="2" customWidth="1"/>
    <col min="12773" max="12773" width="17.7109375" style="2" customWidth="1"/>
    <col min="12774" max="12774" width="3.140625" style="2" customWidth="1"/>
    <col min="12775" max="12775" width="17.7109375" style="2" customWidth="1"/>
    <col min="12776" max="12776" width="3.140625" style="2" customWidth="1"/>
    <col min="12777" max="12777" width="15.7109375" style="2" customWidth="1"/>
    <col min="12778" max="12779" width="15.28515625" style="2" customWidth="1"/>
    <col min="12780" max="13020" width="11.7109375" style="2"/>
    <col min="13021" max="13021" width="5.42578125" style="2" customWidth="1"/>
    <col min="13022" max="13026" width="3.140625" style="2" customWidth="1"/>
    <col min="13027" max="13027" width="41.85546875" style="2" customWidth="1"/>
    <col min="13028" max="13028" width="3.140625" style="2" customWidth="1"/>
    <col min="13029" max="13029" width="17.7109375" style="2" customWidth="1"/>
    <col min="13030" max="13030" width="3.140625" style="2" customWidth="1"/>
    <col min="13031" max="13031" width="17.7109375" style="2" customWidth="1"/>
    <col min="13032" max="13032" width="3.140625" style="2" customWidth="1"/>
    <col min="13033" max="13033" width="15.7109375" style="2" customWidth="1"/>
    <col min="13034" max="13035" width="15.28515625" style="2" customWidth="1"/>
    <col min="13036" max="13276" width="11.7109375" style="2"/>
    <col min="13277" max="13277" width="5.42578125" style="2" customWidth="1"/>
    <col min="13278" max="13282" width="3.140625" style="2" customWidth="1"/>
    <col min="13283" max="13283" width="41.85546875" style="2" customWidth="1"/>
    <col min="13284" max="13284" width="3.140625" style="2" customWidth="1"/>
    <col min="13285" max="13285" width="17.7109375" style="2" customWidth="1"/>
    <col min="13286" max="13286" width="3.140625" style="2" customWidth="1"/>
    <col min="13287" max="13287" width="17.7109375" style="2" customWidth="1"/>
    <col min="13288" max="13288" width="3.140625" style="2" customWidth="1"/>
    <col min="13289" max="13289" width="15.7109375" style="2" customWidth="1"/>
    <col min="13290" max="13291" width="15.28515625" style="2" customWidth="1"/>
    <col min="13292" max="13532" width="11.7109375" style="2"/>
    <col min="13533" max="13533" width="5.42578125" style="2" customWidth="1"/>
    <col min="13534" max="13538" width="3.140625" style="2" customWidth="1"/>
    <col min="13539" max="13539" width="41.85546875" style="2" customWidth="1"/>
    <col min="13540" max="13540" width="3.140625" style="2" customWidth="1"/>
    <col min="13541" max="13541" width="17.7109375" style="2" customWidth="1"/>
    <col min="13542" max="13542" width="3.140625" style="2" customWidth="1"/>
    <col min="13543" max="13543" width="17.7109375" style="2" customWidth="1"/>
    <col min="13544" max="13544" width="3.140625" style="2" customWidth="1"/>
    <col min="13545" max="13545" width="15.7109375" style="2" customWidth="1"/>
    <col min="13546" max="13547" width="15.28515625" style="2" customWidth="1"/>
    <col min="13548" max="13788" width="11.7109375" style="2"/>
    <col min="13789" max="13789" width="5.42578125" style="2" customWidth="1"/>
    <col min="13790" max="13794" width="3.140625" style="2" customWidth="1"/>
    <col min="13795" max="13795" width="41.85546875" style="2" customWidth="1"/>
    <col min="13796" max="13796" width="3.140625" style="2" customWidth="1"/>
    <col min="13797" max="13797" width="17.7109375" style="2" customWidth="1"/>
    <col min="13798" max="13798" width="3.140625" style="2" customWidth="1"/>
    <col min="13799" max="13799" width="17.7109375" style="2" customWidth="1"/>
    <col min="13800" max="13800" width="3.140625" style="2" customWidth="1"/>
    <col min="13801" max="13801" width="15.7109375" style="2" customWidth="1"/>
    <col min="13802" max="13803" width="15.28515625" style="2" customWidth="1"/>
    <col min="13804" max="14044" width="11.7109375" style="2"/>
    <col min="14045" max="14045" width="5.42578125" style="2" customWidth="1"/>
    <col min="14046" max="14050" width="3.140625" style="2" customWidth="1"/>
    <col min="14051" max="14051" width="41.85546875" style="2" customWidth="1"/>
    <col min="14052" max="14052" width="3.140625" style="2" customWidth="1"/>
    <col min="14053" max="14053" width="17.7109375" style="2" customWidth="1"/>
    <col min="14054" max="14054" width="3.140625" style="2" customWidth="1"/>
    <col min="14055" max="14055" width="17.7109375" style="2" customWidth="1"/>
    <col min="14056" max="14056" width="3.140625" style="2" customWidth="1"/>
    <col min="14057" max="14057" width="15.7109375" style="2" customWidth="1"/>
    <col min="14058" max="14059" width="15.28515625" style="2" customWidth="1"/>
    <col min="14060" max="14300" width="11.7109375" style="2"/>
    <col min="14301" max="14301" width="5.42578125" style="2" customWidth="1"/>
    <col min="14302" max="14306" width="3.140625" style="2" customWidth="1"/>
    <col min="14307" max="14307" width="41.85546875" style="2" customWidth="1"/>
    <col min="14308" max="14308" width="3.140625" style="2" customWidth="1"/>
    <col min="14309" max="14309" width="17.7109375" style="2" customWidth="1"/>
    <col min="14310" max="14310" width="3.140625" style="2" customWidth="1"/>
    <col min="14311" max="14311" width="17.7109375" style="2" customWidth="1"/>
    <col min="14312" max="14312" width="3.140625" style="2" customWidth="1"/>
    <col min="14313" max="14313" width="15.7109375" style="2" customWidth="1"/>
    <col min="14314" max="14315" width="15.28515625" style="2" customWidth="1"/>
    <col min="14316" max="14556" width="11.7109375" style="2"/>
    <col min="14557" max="14557" width="5.42578125" style="2" customWidth="1"/>
    <col min="14558" max="14562" width="3.140625" style="2" customWidth="1"/>
    <col min="14563" max="14563" width="41.85546875" style="2" customWidth="1"/>
    <col min="14564" max="14564" width="3.140625" style="2" customWidth="1"/>
    <col min="14565" max="14565" width="17.7109375" style="2" customWidth="1"/>
    <col min="14566" max="14566" width="3.140625" style="2" customWidth="1"/>
    <col min="14567" max="14567" width="17.7109375" style="2" customWidth="1"/>
    <col min="14568" max="14568" width="3.140625" style="2" customWidth="1"/>
    <col min="14569" max="14569" width="15.7109375" style="2" customWidth="1"/>
    <col min="14570" max="14571" width="15.28515625" style="2" customWidth="1"/>
    <col min="14572" max="14812" width="11.7109375" style="2"/>
    <col min="14813" max="14813" width="5.42578125" style="2" customWidth="1"/>
    <col min="14814" max="14818" width="3.140625" style="2" customWidth="1"/>
    <col min="14819" max="14819" width="41.85546875" style="2" customWidth="1"/>
    <col min="14820" max="14820" width="3.140625" style="2" customWidth="1"/>
    <col min="14821" max="14821" width="17.7109375" style="2" customWidth="1"/>
    <col min="14822" max="14822" width="3.140625" style="2" customWidth="1"/>
    <col min="14823" max="14823" width="17.7109375" style="2" customWidth="1"/>
    <col min="14824" max="14824" width="3.140625" style="2" customWidth="1"/>
    <col min="14825" max="14825" width="15.7109375" style="2" customWidth="1"/>
    <col min="14826" max="14827" width="15.28515625" style="2" customWidth="1"/>
    <col min="14828" max="15068" width="11.7109375" style="2"/>
    <col min="15069" max="15069" width="5.42578125" style="2" customWidth="1"/>
    <col min="15070" max="15074" width="3.140625" style="2" customWidth="1"/>
    <col min="15075" max="15075" width="41.85546875" style="2" customWidth="1"/>
    <col min="15076" max="15076" width="3.140625" style="2" customWidth="1"/>
    <col min="15077" max="15077" width="17.7109375" style="2" customWidth="1"/>
    <col min="15078" max="15078" width="3.140625" style="2" customWidth="1"/>
    <col min="15079" max="15079" width="17.7109375" style="2" customWidth="1"/>
    <col min="15080" max="15080" width="3.140625" style="2" customWidth="1"/>
    <col min="15081" max="15081" width="15.7109375" style="2" customWidth="1"/>
    <col min="15082" max="15083" width="15.28515625" style="2" customWidth="1"/>
    <col min="15084" max="15324" width="11.7109375" style="2"/>
    <col min="15325" max="15325" width="5.42578125" style="2" customWidth="1"/>
    <col min="15326" max="15330" width="3.140625" style="2" customWidth="1"/>
    <col min="15331" max="15331" width="41.85546875" style="2" customWidth="1"/>
    <col min="15332" max="15332" width="3.140625" style="2" customWidth="1"/>
    <col min="15333" max="15333" width="17.7109375" style="2" customWidth="1"/>
    <col min="15334" max="15334" width="3.140625" style="2" customWidth="1"/>
    <col min="15335" max="15335" width="17.7109375" style="2" customWidth="1"/>
    <col min="15336" max="15336" width="3.140625" style="2" customWidth="1"/>
    <col min="15337" max="15337" width="15.7109375" style="2" customWidth="1"/>
    <col min="15338" max="15339" width="15.28515625" style="2" customWidth="1"/>
    <col min="15340" max="15580" width="11.7109375" style="2"/>
    <col min="15581" max="15581" width="5.42578125" style="2" customWidth="1"/>
    <col min="15582" max="15586" width="3.140625" style="2" customWidth="1"/>
    <col min="15587" max="15587" width="41.85546875" style="2" customWidth="1"/>
    <col min="15588" max="15588" width="3.140625" style="2" customWidth="1"/>
    <col min="15589" max="15589" width="17.7109375" style="2" customWidth="1"/>
    <col min="15590" max="15590" width="3.140625" style="2" customWidth="1"/>
    <col min="15591" max="15591" width="17.7109375" style="2" customWidth="1"/>
    <col min="15592" max="15592" width="3.140625" style="2" customWidth="1"/>
    <col min="15593" max="15593" width="15.7109375" style="2" customWidth="1"/>
    <col min="15594" max="15595" width="15.28515625" style="2" customWidth="1"/>
    <col min="15596" max="15836" width="11.7109375" style="2"/>
    <col min="15837" max="15837" width="5.42578125" style="2" customWidth="1"/>
    <col min="15838" max="15842" width="3.140625" style="2" customWidth="1"/>
    <col min="15843" max="15843" width="41.85546875" style="2" customWidth="1"/>
    <col min="15844" max="15844" width="3.140625" style="2" customWidth="1"/>
    <col min="15845" max="15845" width="17.7109375" style="2" customWidth="1"/>
    <col min="15846" max="15846" width="3.140625" style="2" customWidth="1"/>
    <col min="15847" max="15847" width="17.7109375" style="2" customWidth="1"/>
    <col min="15848" max="15848" width="3.140625" style="2" customWidth="1"/>
    <col min="15849" max="15849" width="15.7109375" style="2" customWidth="1"/>
    <col min="15850" max="15851" width="15.28515625" style="2" customWidth="1"/>
    <col min="15852" max="16092" width="11.7109375" style="2"/>
    <col min="16093" max="16093" width="5.42578125" style="2" customWidth="1"/>
    <col min="16094" max="16098" width="3.140625" style="2" customWidth="1"/>
    <col min="16099" max="16099" width="41.85546875" style="2" customWidth="1"/>
    <col min="16100" max="16100" width="3.140625" style="2" customWidth="1"/>
    <col min="16101" max="16101" width="17.7109375" style="2" customWidth="1"/>
    <col min="16102" max="16102" width="3.140625" style="2" customWidth="1"/>
    <col min="16103" max="16103" width="17.7109375" style="2" customWidth="1"/>
    <col min="16104" max="16104" width="3.140625" style="2" customWidth="1"/>
    <col min="16105" max="16105" width="15.7109375" style="2" customWidth="1"/>
    <col min="16106" max="16107" width="15.28515625" style="2" customWidth="1"/>
    <col min="16108" max="16384" width="11.7109375" style="2"/>
  </cols>
  <sheetData>
    <row r="1" spans="1:14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1"/>
    </row>
    <row r="2" spans="1:14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4"/>
    </row>
    <row r="3" spans="1:14">
      <c r="A3" s="34" t="s">
        <v>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4"/>
    </row>
    <row r="4" spans="1:14">
      <c r="A4" s="34" t="s">
        <v>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4"/>
    </row>
    <row r="5" spans="1:14">
      <c r="A5" s="34" t="s">
        <v>4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4"/>
    </row>
    <row r="6" spans="1:14">
      <c r="A6" s="29"/>
      <c r="B6" s="29"/>
      <c r="C6" s="29"/>
      <c r="D6" s="29"/>
      <c r="E6" s="29"/>
      <c r="F6" s="29"/>
      <c r="G6" s="29"/>
      <c r="H6" s="29"/>
      <c r="I6" s="29"/>
      <c r="J6" s="5"/>
      <c r="K6" s="29"/>
      <c r="L6" s="5"/>
      <c r="M6" s="5"/>
      <c r="N6" s="4"/>
    </row>
    <row r="7" spans="1:14">
      <c r="I7" s="5" t="s">
        <v>5</v>
      </c>
      <c r="K7" s="5" t="s">
        <v>5</v>
      </c>
      <c r="M7" s="5" t="s">
        <v>6</v>
      </c>
      <c r="N7" s="5"/>
    </row>
    <row r="8" spans="1:14">
      <c r="A8" s="5" t="s">
        <v>7</v>
      </c>
      <c r="H8" s="6"/>
      <c r="I8" s="5" t="s">
        <v>8</v>
      </c>
      <c r="K8" s="5" t="s">
        <v>8</v>
      </c>
      <c r="M8" s="5" t="s">
        <v>9</v>
      </c>
      <c r="N8" s="5"/>
    </row>
    <row r="9" spans="1:14">
      <c r="A9" s="30" t="s">
        <v>10</v>
      </c>
      <c r="C9" s="35" t="s">
        <v>11</v>
      </c>
      <c r="D9" s="35"/>
      <c r="E9" s="35"/>
      <c r="F9" s="35"/>
      <c r="G9" s="35"/>
      <c r="H9" s="5"/>
      <c r="I9" s="7" t="s">
        <v>12</v>
      </c>
      <c r="K9" s="7" t="s">
        <v>13</v>
      </c>
      <c r="M9" s="8" t="s">
        <v>14</v>
      </c>
      <c r="N9" s="9"/>
    </row>
    <row r="10" spans="1:14">
      <c r="A10" s="5">
        <v>-1</v>
      </c>
      <c r="C10" s="32">
        <v>-2</v>
      </c>
      <c r="D10" s="33"/>
      <c r="E10" s="33"/>
      <c r="F10" s="33"/>
      <c r="G10" s="33"/>
      <c r="I10" s="5">
        <v>-3</v>
      </c>
      <c r="K10" s="5">
        <v>-4</v>
      </c>
      <c r="M10" s="5">
        <v>-5</v>
      </c>
      <c r="N10" s="5"/>
    </row>
    <row r="11" spans="1:14">
      <c r="C11" s="2" t="s">
        <v>16</v>
      </c>
    </row>
    <row r="12" spans="1:14">
      <c r="A12" s="5">
        <v>1</v>
      </c>
      <c r="D12" s="2" t="s">
        <v>17</v>
      </c>
      <c r="H12" s="10"/>
      <c r="I12" s="10">
        <v>42218251.605727226</v>
      </c>
      <c r="K12" s="10">
        <v>48582226.213558912</v>
      </c>
      <c r="M12" s="11">
        <f>K12/I12-1</f>
        <v>0.15073989011350641</v>
      </c>
      <c r="N12" s="11"/>
    </row>
    <row r="13" spans="1:14">
      <c r="A13" s="5">
        <f>A12+1</f>
        <v>2</v>
      </c>
      <c r="D13" s="2" t="s">
        <v>18</v>
      </c>
      <c r="H13" s="12"/>
      <c r="I13" s="13">
        <v>769990.915996845</v>
      </c>
      <c r="K13" s="13">
        <v>919941.80930084304</v>
      </c>
      <c r="M13" s="11">
        <f>K13/I13-1</f>
        <v>0.19474371734615703</v>
      </c>
      <c r="N13" s="11"/>
    </row>
    <row r="14" spans="1:14">
      <c r="A14" s="5">
        <f>A13+1</f>
        <v>3</v>
      </c>
      <c r="E14" s="2" t="s">
        <v>19</v>
      </c>
      <c r="H14" s="10"/>
      <c r="I14" s="14">
        <f>SUM(I12:I13)</f>
        <v>42988242.521724068</v>
      </c>
      <c r="K14" s="14">
        <f>SUM(K12:K13)</f>
        <v>49502168.022859752</v>
      </c>
      <c r="M14" s="15">
        <f>K14/I14-1</f>
        <v>0.15152807184066375</v>
      </c>
      <c r="N14" s="11"/>
    </row>
    <row r="15" spans="1:14">
      <c r="H15" s="10"/>
      <c r="I15" s="10"/>
      <c r="K15" s="10"/>
    </row>
    <row r="16" spans="1:14">
      <c r="C16" s="2" t="s">
        <v>20</v>
      </c>
      <c r="H16" s="10"/>
      <c r="I16" s="10"/>
      <c r="K16" s="10"/>
    </row>
    <row r="17" spans="1:14">
      <c r="A17" s="5">
        <f>A14+1</f>
        <v>4</v>
      </c>
      <c r="D17" s="2" t="s">
        <v>17</v>
      </c>
      <c r="H17" s="10"/>
      <c r="I17" s="10">
        <v>7913165.4123206101</v>
      </c>
      <c r="K17" s="10">
        <v>4705391.6538096098</v>
      </c>
      <c r="M17" s="11">
        <f>K17/I17-1</f>
        <v>-0.40537175597474218</v>
      </c>
      <c r="N17" s="11"/>
    </row>
    <row r="18" spans="1:14">
      <c r="A18" s="5">
        <f>A17+1</f>
        <v>5</v>
      </c>
      <c r="D18" s="2" t="s">
        <v>18</v>
      </c>
      <c r="H18" s="12"/>
      <c r="I18" s="12">
        <v>227160.05783899999</v>
      </c>
      <c r="K18" s="12">
        <v>131203.54945734999</v>
      </c>
      <c r="M18" s="11">
        <f>K18/I18-1</f>
        <v>-0.42241804872958477</v>
      </c>
      <c r="N18" s="11"/>
    </row>
    <row r="19" spans="1:14">
      <c r="A19" s="5">
        <f>A18+1</f>
        <v>6</v>
      </c>
      <c r="E19" s="2" t="s">
        <v>21</v>
      </c>
      <c r="H19" s="10"/>
      <c r="I19" s="14">
        <f>I17+I18</f>
        <v>8140325.4701596098</v>
      </c>
      <c r="K19" s="14">
        <f>K17+K18</f>
        <v>4836595.2032669596</v>
      </c>
      <c r="M19" s="15">
        <f>K19/I19-1</f>
        <v>-0.40584744172739728</v>
      </c>
      <c r="N19" s="11"/>
    </row>
    <row r="20" spans="1:14">
      <c r="H20" s="10"/>
      <c r="I20" s="10"/>
      <c r="K20" s="10"/>
    </row>
    <row r="21" spans="1:14">
      <c r="A21" s="5">
        <f>A19+1</f>
        <v>7</v>
      </c>
      <c r="C21" s="2" t="s">
        <v>22</v>
      </c>
      <c r="H21" s="10"/>
      <c r="I21" s="10">
        <v>106547.55752870371</v>
      </c>
      <c r="K21" s="10">
        <v>106449.36861666666</v>
      </c>
      <c r="M21" s="11">
        <f>K21/I21-1</f>
        <v>-9.2155009757588502E-4</v>
      </c>
      <c r="N21" s="11"/>
    </row>
    <row r="22" spans="1:14">
      <c r="H22" s="10"/>
      <c r="I22" s="10"/>
      <c r="K22" s="10"/>
    </row>
    <row r="23" spans="1:14">
      <c r="A23" s="5">
        <f>A21+1</f>
        <v>8</v>
      </c>
      <c r="E23" s="2" t="s">
        <v>23</v>
      </c>
      <c r="H23" s="10"/>
      <c r="I23" s="16">
        <f>I19+I14+I21</f>
        <v>51235115.549412385</v>
      </c>
      <c r="K23" s="16">
        <f>K19+K14+K21</f>
        <v>54445212.594743386</v>
      </c>
      <c r="M23" s="17">
        <f>K23/I23-1</f>
        <v>6.2654236472543978E-2</v>
      </c>
      <c r="N23" s="11"/>
    </row>
    <row r="25" spans="1:14">
      <c r="C25" s="2" t="s">
        <v>24</v>
      </c>
    </row>
    <row r="26" spans="1:14">
      <c r="D26" s="2" t="s">
        <v>89</v>
      </c>
    </row>
    <row r="27" spans="1:14">
      <c r="A27" s="5">
        <f>A23+1</f>
        <v>9</v>
      </c>
      <c r="D27" s="2" t="s">
        <v>17</v>
      </c>
      <c r="H27" s="10"/>
      <c r="I27" s="10">
        <v>-12887524.838605631</v>
      </c>
      <c r="K27" s="10">
        <v>-13319435.906420091</v>
      </c>
      <c r="M27" s="11">
        <f>K27/I27-1</f>
        <v>3.351388829301305E-2</v>
      </c>
      <c r="N27" s="11"/>
    </row>
    <row r="28" spans="1:14">
      <c r="A28" s="5">
        <f>A27+1</f>
        <v>10</v>
      </c>
      <c r="D28" s="2" t="s">
        <v>18</v>
      </c>
      <c r="H28" s="12"/>
      <c r="I28" s="12">
        <v>-390473.96332366602</v>
      </c>
      <c r="K28" s="12">
        <v>-424808.81511653605</v>
      </c>
      <c r="M28" s="11">
        <f>K28/I28-1</f>
        <v>8.793121953795846E-2</v>
      </c>
      <c r="N28" s="11"/>
    </row>
    <row r="29" spans="1:14">
      <c r="E29" s="2" t="s">
        <v>25</v>
      </c>
    </row>
    <row r="30" spans="1:14">
      <c r="A30" s="5">
        <f>A28+1</f>
        <v>11</v>
      </c>
      <c r="F30" s="2" t="s">
        <v>89</v>
      </c>
      <c r="H30" s="10"/>
      <c r="I30" s="14">
        <f>SUM(I24:I28)</f>
        <v>-13277998.801929297</v>
      </c>
      <c r="K30" s="14">
        <f>SUM(K24:K28)</f>
        <v>-13744244.721536627</v>
      </c>
      <c r="M30" s="15">
        <f>K30/I30-1</f>
        <v>3.5114170935125033E-2</v>
      </c>
      <c r="N30" s="11"/>
    </row>
    <row r="31" spans="1:14">
      <c r="H31" s="10"/>
      <c r="I31" s="10"/>
      <c r="K31" s="10"/>
      <c r="M31" s="11"/>
      <c r="N31" s="11"/>
    </row>
    <row r="32" spans="1:14">
      <c r="A32" s="5">
        <f>A30+1</f>
        <v>12</v>
      </c>
      <c r="E32" s="2" t="s">
        <v>26</v>
      </c>
      <c r="H32" s="10"/>
      <c r="I32" s="16">
        <f>I23+I30</f>
        <v>37957116.74748309</v>
      </c>
      <c r="K32" s="16">
        <f>K23+K30</f>
        <v>40700967.873206757</v>
      </c>
      <c r="M32" s="17">
        <f>K32/I32-1</f>
        <v>7.2288186270249577E-2</v>
      </c>
      <c r="N32" s="11"/>
    </row>
    <row r="34" spans="1:14">
      <c r="C34" s="2" t="s">
        <v>27</v>
      </c>
    </row>
    <row r="35" spans="1:14">
      <c r="D35" s="2" t="s">
        <v>28</v>
      </c>
    </row>
    <row r="36" spans="1:14">
      <c r="A36" s="5">
        <f>A32+1</f>
        <v>13</v>
      </c>
      <c r="E36" s="2" t="s">
        <v>29</v>
      </c>
      <c r="H36" s="10"/>
      <c r="I36" s="10">
        <v>68213.705451934497</v>
      </c>
      <c r="K36" s="10">
        <v>68483.043127036493</v>
      </c>
      <c r="M36" s="11">
        <f t="shared" ref="M36:M41" si="0">K36/I36-1</f>
        <v>3.9484392955573266E-3</v>
      </c>
      <c r="N36" s="11"/>
    </row>
    <row r="37" spans="1:14">
      <c r="A37" s="5">
        <f>A36+1</f>
        <v>14</v>
      </c>
      <c r="D37" s="2" t="s">
        <v>30</v>
      </c>
      <c r="H37" s="12"/>
      <c r="I37" s="12">
        <v>47526.386413834101</v>
      </c>
      <c r="K37" s="12">
        <v>41496.892086200198</v>
      </c>
      <c r="M37" s="11">
        <f t="shared" si="0"/>
        <v>-0.1268662480486592</v>
      </c>
      <c r="N37" s="11"/>
    </row>
    <row r="38" spans="1:14">
      <c r="A38" s="5">
        <f>A37+1</f>
        <v>15</v>
      </c>
      <c r="D38" s="2" t="s">
        <v>31</v>
      </c>
      <c r="H38" s="12"/>
      <c r="I38" s="12">
        <v>1197095.36745</v>
      </c>
      <c r="K38" s="12">
        <v>1201184.6413400001</v>
      </c>
      <c r="M38" s="11">
        <f t="shared" si="0"/>
        <v>3.4159967544697967E-3</v>
      </c>
      <c r="N38" s="11"/>
    </row>
    <row r="39" spans="1:14">
      <c r="A39" s="5">
        <f t="shared" ref="A39:A40" si="1">A38+1</f>
        <v>16</v>
      </c>
      <c r="D39" s="2" t="s">
        <v>32</v>
      </c>
      <c r="H39" s="12"/>
      <c r="I39" s="12">
        <v>1068606.9353</v>
      </c>
      <c r="K39" s="12">
        <v>879468.88618999906</v>
      </c>
      <c r="M39" s="11">
        <f t="shared" si="0"/>
        <v>-0.17699496686955574</v>
      </c>
      <c r="N39" s="11"/>
    </row>
    <row r="40" spans="1:14">
      <c r="A40" s="5">
        <f t="shared" si="1"/>
        <v>17</v>
      </c>
      <c r="D40" s="2" t="s">
        <v>33</v>
      </c>
      <c r="H40" s="12"/>
      <c r="I40" s="12">
        <v>22723.122889999999</v>
      </c>
      <c r="K40" s="12">
        <v>22723.122889999999</v>
      </c>
      <c r="M40" s="11">
        <f t="shared" si="0"/>
        <v>0</v>
      </c>
      <c r="N40" s="11"/>
    </row>
    <row r="41" spans="1:14">
      <c r="A41" s="5">
        <f>A40+1</f>
        <v>18</v>
      </c>
      <c r="E41" s="2" t="s">
        <v>34</v>
      </c>
      <c r="H41" s="10"/>
      <c r="I41" s="14">
        <f>SUM(I36:I40)</f>
        <v>2404165.5175057687</v>
      </c>
      <c r="K41" s="14">
        <f>SUM(K36:K40)</f>
        <v>2213356.585633236</v>
      </c>
      <c r="M41" s="15">
        <f t="shared" si="0"/>
        <v>-7.9365971470421015E-2</v>
      </c>
      <c r="N41" s="11"/>
    </row>
    <row r="43" spans="1:14">
      <c r="C43" s="2" t="s">
        <v>35</v>
      </c>
    </row>
    <row r="44" spans="1:14">
      <c r="A44" s="5">
        <f>A41+1</f>
        <v>19</v>
      </c>
      <c r="D44" s="2" t="s">
        <v>36</v>
      </c>
      <c r="H44" s="10"/>
      <c r="I44" s="10">
        <v>10000</v>
      </c>
      <c r="J44" s="2" t="s">
        <v>37</v>
      </c>
      <c r="K44" s="10">
        <v>10000</v>
      </c>
      <c r="M44" s="11">
        <f>K44/I44-1</f>
        <v>0</v>
      </c>
      <c r="N44" s="11"/>
    </row>
    <row r="45" spans="1:14">
      <c r="D45" s="2" t="s">
        <v>38</v>
      </c>
    </row>
    <row r="46" spans="1:14">
      <c r="A46" s="5">
        <f>A44+1</f>
        <v>20</v>
      </c>
      <c r="E46" s="2" t="s">
        <v>39</v>
      </c>
      <c r="H46" s="12"/>
      <c r="I46" s="12">
        <v>1054454.284697226</v>
      </c>
      <c r="K46" s="12">
        <v>1056687.8264456801</v>
      </c>
      <c r="M46" s="11">
        <f t="shared" ref="M46:M53" si="2">K46/I46-1</f>
        <v>2.118196853925669E-3</v>
      </c>
      <c r="N46" s="11"/>
    </row>
    <row r="47" spans="1:14">
      <c r="A47" s="5">
        <f>A46+1</f>
        <v>21</v>
      </c>
      <c r="D47" s="2" t="s">
        <v>90</v>
      </c>
      <c r="H47" s="12"/>
      <c r="I47" s="12">
        <v>25036.106909054899</v>
      </c>
      <c r="K47" s="12">
        <v>26510.177379917099</v>
      </c>
      <c r="M47" s="11">
        <f t="shared" si="2"/>
        <v>5.8877783044178678E-2</v>
      </c>
      <c r="N47" s="11"/>
    </row>
    <row r="48" spans="1:14">
      <c r="A48" s="5">
        <f>A47+1</f>
        <v>22</v>
      </c>
      <c r="D48" s="2" t="s">
        <v>40</v>
      </c>
      <c r="H48" s="12"/>
      <c r="I48" s="12">
        <v>231979.09715999899</v>
      </c>
      <c r="K48" s="12">
        <v>225137.00815999901</v>
      </c>
      <c r="M48" s="11">
        <f t="shared" si="2"/>
        <v>-2.949442033253924E-2</v>
      </c>
      <c r="N48" s="11"/>
    </row>
    <row r="49" spans="1:14">
      <c r="A49" s="5">
        <f t="shared" ref="A49:A50" si="3">A48+1</f>
        <v>23</v>
      </c>
      <c r="D49" s="2" t="s">
        <v>41</v>
      </c>
      <c r="I49" s="2">
        <v>7667.2668399999902</v>
      </c>
      <c r="K49" s="2">
        <v>7667.2668399999902</v>
      </c>
      <c r="M49" s="11">
        <f t="shared" si="2"/>
        <v>0</v>
      </c>
      <c r="N49" s="11"/>
    </row>
    <row r="50" spans="1:14">
      <c r="A50" s="5">
        <f t="shared" si="3"/>
        <v>24</v>
      </c>
      <c r="D50" s="2" t="s">
        <v>42</v>
      </c>
      <c r="H50" s="12"/>
      <c r="I50" s="12">
        <v>687016.73297908402</v>
      </c>
      <c r="K50" s="12">
        <v>690442.50655398704</v>
      </c>
      <c r="M50" s="11">
        <f t="shared" si="2"/>
        <v>4.9864485251298607E-3</v>
      </c>
      <c r="N50" s="11"/>
    </row>
    <row r="51" spans="1:14">
      <c r="A51" s="5">
        <f>A50+1</f>
        <v>25</v>
      </c>
      <c r="D51" s="2" t="s">
        <v>43</v>
      </c>
      <c r="H51" s="12"/>
      <c r="I51" s="12">
        <v>48304.845153778311</v>
      </c>
      <c r="K51" s="12">
        <v>94486.233581668013</v>
      </c>
      <c r="M51" s="11">
        <f t="shared" si="2"/>
        <v>0.95604050237344529</v>
      </c>
      <c r="N51" s="11"/>
    </row>
    <row r="52" spans="1:14">
      <c r="A52" s="5">
        <f>A51+1</f>
        <v>26</v>
      </c>
      <c r="D52" s="2" t="s">
        <v>44</v>
      </c>
      <c r="H52" s="12"/>
      <c r="I52" s="12">
        <v>65960.432147208689</v>
      </c>
      <c r="K52" s="12">
        <v>15937.072787487981</v>
      </c>
      <c r="M52" s="11">
        <f t="shared" si="2"/>
        <v>-0.75838434848455727</v>
      </c>
      <c r="N52" s="11"/>
    </row>
    <row r="53" spans="1:14">
      <c r="A53" s="5">
        <f>A52+1</f>
        <v>27</v>
      </c>
      <c r="E53" s="2" t="s">
        <v>45</v>
      </c>
      <c r="H53" s="10"/>
      <c r="I53" s="18">
        <f>SUM(I44:I52)</f>
        <v>2130418.7658863505</v>
      </c>
      <c r="K53" s="18">
        <f>SUM(K44:K52)</f>
        <v>2126868.0917487391</v>
      </c>
      <c r="M53" s="15">
        <f t="shared" si="2"/>
        <v>-1.6666554925571786E-3</v>
      </c>
      <c r="N53" s="11"/>
    </row>
    <row r="55" spans="1:14">
      <c r="C55" s="2" t="s">
        <v>46</v>
      </c>
    </row>
    <row r="56" spans="1:14">
      <c r="A56" s="5">
        <f>A53+1</f>
        <v>28</v>
      </c>
      <c r="D56" s="2" t="s">
        <v>47</v>
      </c>
      <c r="H56" s="10"/>
      <c r="I56" s="10">
        <v>128087.37007220001</v>
      </c>
      <c r="K56" s="10">
        <v>153204.789647948</v>
      </c>
      <c r="M56" s="11">
        <f t="shared" ref="M56:M61" si="4">K56/I56-1</f>
        <v>0.19609598949209328</v>
      </c>
      <c r="N56" s="11"/>
    </row>
    <row r="57" spans="1:14">
      <c r="A57" s="5">
        <f>A56+1</f>
        <v>29</v>
      </c>
      <c r="D57" s="2" t="s">
        <v>48</v>
      </c>
      <c r="H57" s="10"/>
      <c r="I57" s="12">
        <v>1518662.75491666</v>
      </c>
      <c r="K57" s="12">
        <v>1634482.5853333301</v>
      </c>
      <c r="M57" s="11">
        <f t="shared" si="4"/>
        <v>7.6264351674987907E-2</v>
      </c>
      <c r="N57" s="11"/>
    </row>
    <row r="58" spans="1:14">
      <c r="A58" s="5">
        <f t="shared" ref="A58:A60" si="5">A57+1</f>
        <v>30</v>
      </c>
      <c r="D58" s="2" t="s">
        <v>49</v>
      </c>
      <c r="H58" s="10"/>
      <c r="I58" s="12">
        <v>4936869.5478099901</v>
      </c>
      <c r="K58" s="12">
        <v>4884916.6763399905</v>
      </c>
      <c r="M58" s="11">
        <f t="shared" si="4"/>
        <v>-1.0523444252855785E-2</v>
      </c>
      <c r="N58" s="11"/>
    </row>
    <row r="59" spans="1:14">
      <c r="A59" s="5">
        <f t="shared" si="5"/>
        <v>31</v>
      </c>
      <c r="D59" s="2" t="s">
        <v>50</v>
      </c>
      <c r="H59" s="12"/>
      <c r="I59" s="12">
        <v>4212453.4903324805</v>
      </c>
      <c r="K59" s="12">
        <v>4563348.6825327808</v>
      </c>
      <c r="M59" s="11">
        <f t="shared" si="4"/>
        <v>8.3299481645459084E-2</v>
      </c>
      <c r="N59" s="11"/>
    </row>
    <row r="60" spans="1:14">
      <c r="A60" s="5">
        <f t="shared" si="5"/>
        <v>32</v>
      </c>
      <c r="D60" s="2" t="s">
        <v>51</v>
      </c>
      <c r="H60" s="12"/>
      <c r="I60" s="12">
        <v>563613.42283366795</v>
      </c>
      <c r="K60" s="12">
        <v>587864.55481865106</v>
      </c>
      <c r="M60" s="11">
        <f t="shared" si="4"/>
        <v>4.3027953207814162E-2</v>
      </c>
      <c r="N60" s="11"/>
    </row>
    <row r="61" spans="1:14">
      <c r="A61" s="5">
        <f>A60+1</f>
        <v>33</v>
      </c>
      <c r="E61" s="2" t="s">
        <v>52</v>
      </c>
      <c r="H61" s="10"/>
      <c r="I61" s="18">
        <f>SUM(I56:I60)</f>
        <v>11359686.585964998</v>
      </c>
      <c r="K61" s="18">
        <f>SUM(K56:K60)</f>
        <v>11823817.288672699</v>
      </c>
      <c r="M61" s="15">
        <f t="shared" si="4"/>
        <v>4.0857703176524041E-2</v>
      </c>
      <c r="N61" s="11"/>
    </row>
    <row r="62" spans="1:14">
      <c r="H62" s="12"/>
      <c r="I62" s="12"/>
      <c r="K62" s="12"/>
    </row>
    <row r="63" spans="1:14" ht="16.5" thickBot="1">
      <c r="A63" s="5">
        <f>A61+1</f>
        <v>34</v>
      </c>
      <c r="C63" s="2" t="s">
        <v>53</v>
      </c>
      <c r="H63" s="10"/>
      <c r="I63" s="19">
        <f>I61+I53+I41+I32</f>
        <v>53851387.616840206</v>
      </c>
      <c r="K63" s="19">
        <f>K61+K53+K41+K32</f>
        <v>56865009.839261428</v>
      </c>
      <c r="M63" s="20">
        <f>K63/I63-1</f>
        <v>5.5961830433480131E-2</v>
      </c>
      <c r="N63" s="11"/>
    </row>
    <row r="64" spans="1:14" ht="16.5" thickTop="1"/>
    <row r="65" spans="1:14">
      <c r="C65" s="2" t="s">
        <v>54</v>
      </c>
      <c r="E65" s="21" t="s">
        <v>55</v>
      </c>
      <c r="F65" s="21"/>
      <c r="G65" s="21"/>
      <c r="I65" s="10"/>
      <c r="K65" s="10"/>
    </row>
    <row r="66" spans="1:14">
      <c r="A66" s="34" t="s">
        <v>0</v>
      </c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1"/>
    </row>
    <row r="67" spans="1:14">
      <c r="A67" s="34" t="s">
        <v>1</v>
      </c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4"/>
    </row>
    <row r="68" spans="1:14">
      <c r="A68" s="34" t="s">
        <v>56</v>
      </c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4"/>
    </row>
    <row r="69" spans="1:14">
      <c r="A69" s="34" t="str">
        <f>A4</f>
        <v>ESTIMATED AS OF JULY 31, 2022 AND JULY 31, 2023</v>
      </c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4"/>
    </row>
    <row r="70" spans="1:14">
      <c r="A70" s="34" t="s">
        <v>4</v>
      </c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4"/>
    </row>
    <row r="71" spans="1:14">
      <c r="A71" s="29"/>
      <c r="B71" s="3"/>
      <c r="C71" s="3"/>
      <c r="D71" s="3"/>
      <c r="E71" s="3"/>
      <c r="F71" s="3"/>
      <c r="G71" s="3"/>
      <c r="H71" s="3"/>
      <c r="I71" s="3"/>
      <c r="J71" s="4"/>
      <c r="K71" s="3"/>
      <c r="L71" s="4"/>
      <c r="M71" s="4"/>
      <c r="N71" s="4"/>
    </row>
    <row r="72" spans="1:14">
      <c r="A72" s="29"/>
      <c r="B72" s="3"/>
      <c r="C72" s="3"/>
      <c r="D72" s="3"/>
      <c r="E72" s="3"/>
      <c r="F72" s="3"/>
      <c r="G72" s="3"/>
      <c r="I72" s="5" t="s">
        <v>5</v>
      </c>
      <c r="K72" s="5" t="s">
        <v>5</v>
      </c>
      <c r="M72" s="5" t="s">
        <v>6</v>
      </c>
      <c r="N72" s="5"/>
    </row>
    <row r="73" spans="1:14">
      <c r="A73" s="5" t="s">
        <v>57</v>
      </c>
      <c r="H73" s="6"/>
      <c r="I73" s="5" t="s">
        <v>8</v>
      </c>
      <c r="K73" s="5" t="s">
        <v>8</v>
      </c>
      <c r="M73" s="5" t="s">
        <v>9</v>
      </c>
      <c r="N73" s="5"/>
    </row>
    <row r="74" spans="1:14">
      <c r="A74" s="30" t="s">
        <v>10</v>
      </c>
      <c r="C74" s="35" t="s">
        <v>11</v>
      </c>
      <c r="D74" s="35"/>
      <c r="E74" s="35"/>
      <c r="F74" s="35"/>
      <c r="G74" s="35"/>
      <c r="H74" s="5"/>
      <c r="I74" s="7" t="str">
        <f>I9</f>
        <v>July 31, 2022</v>
      </c>
      <c r="K74" s="7" t="str">
        <f>K9</f>
        <v>July 31, 2023</v>
      </c>
      <c r="M74" s="8" t="s">
        <v>14</v>
      </c>
      <c r="N74" s="9"/>
    </row>
    <row r="75" spans="1:14">
      <c r="A75" s="5" t="s">
        <v>15</v>
      </c>
      <c r="C75" s="32" t="s">
        <v>58</v>
      </c>
      <c r="D75" s="33"/>
      <c r="E75" s="33"/>
      <c r="F75" s="33"/>
      <c r="G75" s="33"/>
      <c r="I75" s="5">
        <v>-3</v>
      </c>
      <c r="K75" s="5">
        <v>-4</v>
      </c>
      <c r="M75" s="5">
        <v>-5</v>
      </c>
      <c r="N75" s="5"/>
    </row>
    <row r="76" spans="1:14">
      <c r="C76" s="2" t="s">
        <v>59</v>
      </c>
    </row>
    <row r="77" spans="1:14">
      <c r="A77" s="5">
        <v>1</v>
      </c>
      <c r="D77" s="2" t="s">
        <v>60</v>
      </c>
      <c r="H77" s="10"/>
      <c r="I77" s="10">
        <v>398473.17499999999</v>
      </c>
      <c r="K77" s="10">
        <v>398473.17499999999</v>
      </c>
      <c r="M77" s="11">
        <f t="shared" ref="M77:M82" si="6">K77/I77-1</f>
        <v>0</v>
      </c>
      <c r="N77" s="11"/>
    </row>
    <row r="78" spans="1:14">
      <c r="A78" s="5">
        <f>A77+1</f>
        <v>2</v>
      </c>
      <c r="D78" s="2" t="s">
        <v>61</v>
      </c>
      <c r="H78" s="12"/>
      <c r="I78" s="12">
        <v>14634428.378839999</v>
      </c>
      <c r="K78" s="12">
        <v>17087115.203448601</v>
      </c>
      <c r="M78" s="11">
        <f t="shared" si="6"/>
        <v>0.16759703632531053</v>
      </c>
      <c r="N78" s="11"/>
    </row>
    <row r="79" spans="1:14">
      <c r="A79" s="5">
        <f t="shared" ref="A79:A82" si="7">A78+1</f>
        <v>3</v>
      </c>
      <c r="D79" s="2" t="s">
        <v>62</v>
      </c>
      <c r="H79" s="12"/>
      <c r="I79" s="12">
        <v>-36041.4612325731</v>
      </c>
      <c r="K79" s="12">
        <v>-27705.680410294499</v>
      </c>
      <c r="M79" s="11">
        <f t="shared" si="6"/>
        <v>-0.23128309833190097</v>
      </c>
      <c r="N79" s="11"/>
    </row>
    <row r="80" spans="1:14">
      <c r="A80" s="5">
        <f t="shared" si="7"/>
        <v>4</v>
      </c>
      <c r="D80" s="2" t="s">
        <v>63</v>
      </c>
      <c r="H80" s="12"/>
      <c r="I80" s="12">
        <v>8664.6366699999999</v>
      </c>
      <c r="K80" s="12">
        <v>8664.6366699999999</v>
      </c>
      <c r="M80" s="11">
        <f t="shared" si="6"/>
        <v>0</v>
      </c>
      <c r="N80" s="11"/>
    </row>
    <row r="81" spans="1:14">
      <c r="A81" s="5">
        <f t="shared" si="7"/>
        <v>5</v>
      </c>
      <c r="D81" s="2" t="s">
        <v>64</v>
      </c>
      <c r="H81" s="12"/>
      <c r="I81" s="12">
        <v>2603046.2576062498</v>
      </c>
      <c r="K81" s="12">
        <v>2460549.98661636</v>
      </c>
      <c r="M81" s="11">
        <f t="shared" si="6"/>
        <v>-5.474212015000024E-2</v>
      </c>
      <c r="N81" s="11"/>
    </row>
    <row r="82" spans="1:14">
      <c r="A82" s="5">
        <f t="shared" si="7"/>
        <v>6</v>
      </c>
      <c r="E82" s="2" t="s">
        <v>65</v>
      </c>
      <c r="H82" s="10"/>
      <c r="I82" s="18">
        <f>SUM(I77:I81)</f>
        <v>17608570.986883678</v>
      </c>
      <c r="J82" s="2" t="s">
        <v>37</v>
      </c>
      <c r="K82" s="18">
        <f>SUM(K77:K81)</f>
        <v>19927097.321324669</v>
      </c>
      <c r="M82" s="15">
        <f t="shared" si="6"/>
        <v>0.13167032896468545</v>
      </c>
      <c r="N82" s="11"/>
    </row>
    <row r="83" spans="1:14">
      <c r="H83" s="12"/>
      <c r="I83" s="12"/>
      <c r="K83" s="12"/>
    </row>
    <row r="84" spans="1:14">
      <c r="C84" s="2" t="s">
        <v>66</v>
      </c>
      <c r="H84" s="12"/>
      <c r="I84" s="12"/>
      <c r="K84" s="12"/>
    </row>
    <row r="85" spans="1:14">
      <c r="A85" s="5">
        <f>A82+1</f>
        <v>7</v>
      </c>
      <c r="D85" s="2" t="s">
        <v>67</v>
      </c>
      <c r="H85" s="22"/>
      <c r="I85" s="22">
        <v>1767810</v>
      </c>
      <c r="K85" s="22">
        <v>1997810</v>
      </c>
      <c r="M85" s="11">
        <f>K85/I85-1</f>
        <v>0.13010447955379822</v>
      </c>
      <c r="N85" s="11"/>
    </row>
    <row r="86" spans="1:14">
      <c r="A86" s="5">
        <f>A85+1</f>
        <v>8</v>
      </c>
      <c r="D86" s="2" t="s">
        <v>68</v>
      </c>
      <c r="H86" s="12"/>
      <c r="I86" s="12">
        <v>-9836.3368114042696</v>
      </c>
      <c r="K86" s="12">
        <v>-8794.9375965143008</v>
      </c>
      <c r="M86" s="11">
        <f>K86/I86-1</f>
        <v>-0.10587266732088396</v>
      </c>
      <c r="N86" s="11"/>
    </row>
    <row r="87" spans="1:14">
      <c r="A87" s="5">
        <f>A86+1</f>
        <v>9</v>
      </c>
      <c r="D87" s="2" t="s">
        <v>69</v>
      </c>
      <c r="H87" s="12"/>
      <c r="I87" s="12">
        <v>12745344.421870001</v>
      </c>
      <c r="K87" s="12">
        <v>14233097.2955925</v>
      </c>
      <c r="M87" s="11">
        <f>K87/I87-1</f>
        <v>0.11672912276655567</v>
      </c>
      <c r="N87" s="11"/>
    </row>
    <row r="88" spans="1:14">
      <c r="A88" s="5">
        <f>A87+1</f>
        <v>10</v>
      </c>
      <c r="E88" s="2" t="s">
        <v>70</v>
      </c>
      <c r="H88" s="10"/>
      <c r="I88" s="18">
        <f>SUM(I85:I87)</f>
        <v>14503318.085058596</v>
      </c>
      <c r="K88" s="18">
        <f>SUM(K85:K87)</f>
        <v>16222112.357995985</v>
      </c>
      <c r="M88" s="15">
        <f>K88/I88-1</f>
        <v>0.11851041691680897</v>
      </c>
      <c r="N88" s="11"/>
    </row>
    <row r="89" spans="1:14">
      <c r="H89" s="12"/>
      <c r="I89" s="12"/>
      <c r="K89" s="12"/>
    </row>
    <row r="90" spans="1:14">
      <c r="C90" s="2" t="s">
        <v>71</v>
      </c>
      <c r="H90" s="12"/>
      <c r="I90" s="12"/>
      <c r="K90" s="12"/>
    </row>
    <row r="91" spans="1:14">
      <c r="D91" s="2" t="s">
        <v>72</v>
      </c>
      <c r="H91" s="10"/>
      <c r="I91" s="10"/>
      <c r="K91" s="10"/>
      <c r="M91" s="11"/>
      <c r="N91" s="11"/>
    </row>
    <row r="92" spans="1:14">
      <c r="A92" s="5">
        <f>A88+1</f>
        <v>11</v>
      </c>
      <c r="E92" s="2" t="s">
        <v>73</v>
      </c>
      <c r="H92" s="10"/>
      <c r="I92" s="10">
        <v>1549441.8206705637</v>
      </c>
      <c r="K92" s="10">
        <v>814327.28868312063</v>
      </c>
      <c r="M92" s="11">
        <f t="shared" ref="M92:M99" si="8">K92/I92-1</f>
        <v>-0.4744382926680667</v>
      </c>
      <c r="N92" s="11"/>
    </row>
    <row r="93" spans="1:14">
      <c r="A93" s="5">
        <f>A92+1</f>
        <v>12</v>
      </c>
      <c r="D93" s="2" t="s">
        <v>74</v>
      </c>
      <c r="H93" s="12"/>
      <c r="I93" s="12">
        <v>1124572.1575730401</v>
      </c>
      <c r="K93" s="12">
        <v>1145312.7472155299</v>
      </c>
      <c r="M93" s="11">
        <f t="shared" si="8"/>
        <v>1.8443093671508315E-2</v>
      </c>
      <c r="N93" s="11"/>
    </row>
    <row r="94" spans="1:14">
      <c r="A94" s="5">
        <f t="shared" ref="A94:A97" si="9">A93+1</f>
        <v>13</v>
      </c>
      <c r="D94" s="2" t="s">
        <v>75</v>
      </c>
      <c r="H94" s="12"/>
      <c r="I94" s="12">
        <v>259966.60337999999</v>
      </c>
      <c r="K94" s="12">
        <v>260171.582319999</v>
      </c>
      <c r="M94" s="11">
        <f t="shared" si="8"/>
        <v>7.8848181779478388E-4</v>
      </c>
      <c r="N94" s="11"/>
    </row>
    <row r="95" spans="1:14">
      <c r="A95" s="5">
        <f t="shared" si="9"/>
        <v>14</v>
      </c>
      <c r="D95" s="2" t="s">
        <v>76</v>
      </c>
      <c r="H95" s="12"/>
      <c r="I95" s="12">
        <v>26330.364430895017</v>
      </c>
      <c r="K95" s="12">
        <v>-19031.286592337012</v>
      </c>
      <c r="M95" s="11">
        <f t="shared" si="8"/>
        <v>-1.722788575231661</v>
      </c>
      <c r="N95" s="11"/>
    </row>
    <row r="96" spans="1:14">
      <c r="A96" s="5">
        <f t="shared" si="9"/>
        <v>15</v>
      </c>
      <c r="D96" s="2" t="s">
        <v>77</v>
      </c>
      <c r="H96" s="12"/>
      <c r="I96" s="12">
        <v>172002.043607311</v>
      </c>
      <c r="K96" s="12">
        <v>189188.53728977201</v>
      </c>
      <c r="M96" s="11">
        <f t="shared" si="8"/>
        <v>9.9920287701340316E-2</v>
      </c>
      <c r="N96" s="11"/>
    </row>
    <row r="97" spans="1:14">
      <c r="A97" s="5">
        <f t="shared" si="9"/>
        <v>16</v>
      </c>
      <c r="D97" s="2" t="s">
        <v>78</v>
      </c>
      <c r="H97" s="12"/>
      <c r="I97" s="12">
        <v>422669.686945992</v>
      </c>
      <c r="K97" s="12">
        <v>433869.05112397199</v>
      </c>
      <c r="M97" s="11">
        <f t="shared" si="8"/>
        <v>2.6496729062595481E-2</v>
      </c>
      <c r="N97" s="11"/>
    </row>
    <row r="98" spans="1:14">
      <c r="A98" s="5">
        <f>A97+1</f>
        <v>17</v>
      </c>
      <c r="D98" s="2" t="s">
        <v>79</v>
      </c>
      <c r="H98" s="12"/>
      <c r="I98" s="12">
        <v>88318.180437169009</v>
      </c>
      <c r="K98" s="12">
        <v>5814.5456060120487</v>
      </c>
      <c r="M98" s="11">
        <f t="shared" si="8"/>
        <v>-0.93416366169195919</v>
      </c>
      <c r="N98" s="11"/>
    </row>
    <row r="99" spans="1:14">
      <c r="A99" s="5">
        <f>A98+1</f>
        <v>18</v>
      </c>
      <c r="E99" s="2" t="s">
        <v>80</v>
      </c>
      <c r="G99" s="23"/>
      <c r="H99" s="10"/>
      <c r="I99" s="18">
        <f>SUM(I91:I98)</f>
        <v>3643300.8570449706</v>
      </c>
      <c r="K99" s="18">
        <f>SUM(K91:K98)</f>
        <v>2829652.465646069</v>
      </c>
      <c r="M99" s="15">
        <f t="shared" si="8"/>
        <v>-0.22332725825416466</v>
      </c>
      <c r="N99" s="11"/>
    </row>
    <row r="100" spans="1:14">
      <c r="G100" s="23"/>
    </row>
    <row r="101" spans="1:14">
      <c r="C101" s="2" t="s">
        <v>81</v>
      </c>
      <c r="G101" s="23"/>
    </row>
    <row r="102" spans="1:14">
      <c r="A102" s="5">
        <f>A99+1</f>
        <v>19</v>
      </c>
      <c r="D102" s="2" t="s">
        <v>82</v>
      </c>
      <c r="H102" s="10"/>
      <c r="I102" s="10">
        <v>2380826.4064184902</v>
      </c>
      <c r="K102" s="10">
        <v>2222025.0109215998</v>
      </c>
      <c r="M102" s="11">
        <f t="shared" ref="M102:M107" si="10">K102/I102-1</f>
        <v>-6.6700115165379659E-2</v>
      </c>
      <c r="N102" s="11"/>
    </row>
    <row r="103" spans="1:14">
      <c r="A103" s="5">
        <f>A102+1</f>
        <v>20</v>
      </c>
      <c r="D103" s="2" t="s">
        <v>83</v>
      </c>
      <c r="H103" s="12"/>
      <c r="I103" s="12">
        <v>1073312.81662999</v>
      </c>
      <c r="K103" s="12">
        <v>880729.79221999994</v>
      </c>
      <c r="M103" s="11">
        <f t="shared" si="10"/>
        <v>-0.17942860778898206</v>
      </c>
      <c r="N103" s="11"/>
    </row>
    <row r="104" spans="1:14">
      <c r="A104" s="5">
        <f t="shared" ref="A104:A105" si="11">A103+1</f>
        <v>21</v>
      </c>
      <c r="D104" s="2" t="s">
        <v>84</v>
      </c>
      <c r="H104" s="12"/>
      <c r="I104" s="12">
        <v>6765870.9774000002</v>
      </c>
      <c r="K104" s="12">
        <v>6670954.6917700004</v>
      </c>
      <c r="M104" s="11">
        <f t="shared" si="10"/>
        <v>-1.4028686912157862E-2</v>
      </c>
      <c r="N104" s="11"/>
    </row>
    <row r="105" spans="1:14">
      <c r="A105" s="5">
        <f t="shared" si="11"/>
        <v>22</v>
      </c>
      <c r="D105" s="2" t="s">
        <v>85</v>
      </c>
      <c r="G105" s="23"/>
      <c r="H105" s="12"/>
      <c r="I105" s="12">
        <v>2314239.7787723104</v>
      </c>
      <c r="K105" s="12">
        <v>2135565.1294424087</v>
      </c>
      <c r="M105" s="11">
        <f t="shared" si="10"/>
        <v>-7.7206627839007891E-2</v>
      </c>
      <c r="N105" s="11"/>
    </row>
    <row r="106" spans="1:14">
      <c r="A106" s="5">
        <f>A105+1</f>
        <v>23</v>
      </c>
      <c r="D106" s="24" t="s">
        <v>86</v>
      </c>
      <c r="H106" s="12"/>
      <c r="I106" s="12">
        <v>445687.48684812401</v>
      </c>
      <c r="K106" s="12">
        <v>410010.68427130202</v>
      </c>
      <c r="M106" s="11">
        <f t="shared" si="10"/>
        <v>-8.0048921339762713E-2</v>
      </c>
      <c r="N106" s="11"/>
    </row>
    <row r="107" spans="1:14">
      <c r="A107" s="5">
        <f>A106+1</f>
        <v>24</v>
      </c>
      <c r="E107" s="2" t="s">
        <v>87</v>
      </c>
      <c r="H107" s="10"/>
      <c r="I107" s="18">
        <f>SUM(I102:I106)</f>
        <v>12979937.466068912</v>
      </c>
      <c r="J107" s="2" t="s">
        <v>37</v>
      </c>
      <c r="K107" s="18">
        <f>SUM(K102:K106)</f>
        <v>12319285.308625311</v>
      </c>
      <c r="M107" s="15">
        <f t="shared" si="10"/>
        <v>-5.0897946093394042E-2</v>
      </c>
      <c r="N107" s="11"/>
    </row>
    <row r="108" spans="1:14">
      <c r="H108" s="12"/>
      <c r="I108" s="12"/>
      <c r="K108" s="12"/>
    </row>
    <row r="109" spans="1:14">
      <c r="A109" s="5">
        <f>A107+1</f>
        <v>25</v>
      </c>
      <c r="C109" s="2" t="s">
        <v>82</v>
      </c>
      <c r="H109" s="10"/>
      <c r="I109" s="18">
        <v>5116260.2253139634</v>
      </c>
      <c r="K109" s="18">
        <v>5566862.3886293396</v>
      </c>
      <c r="M109" s="15">
        <f>K109/I109-1</f>
        <v>8.8072565403516823E-2</v>
      </c>
      <c r="N109" s="11"/>
    </row>
    <row r="110" spans="1:14">
      <c r="C110" s="25"/>
    </row>
    <row r="111" spans="1:14" ht="16.5" thickBot="1">
      <c r="A111" s="5">
        <f>A109+1</f>
        <v>26</v>
      </c>
      <c r="C111" s="2" t="s">
        <v>88</v>
      </c>
      <c r="H111" s="10"/>
      <c r="I111" s="26">
        <f>I109+I107+I99+I88+I82</f>
        <v>53851387.620370127</v>
      </c>
      <c r="K111" s="26">
        <f>K109+K107+K99+K88+K82</f>
        <v>56865009.842221372</v>
      </c>
      <c r="M111" s="20">
        <f>K111/I111-1</f>
        <v>5.5961830419227532E-2</v>
      </c>
      <c r="N111" s="11"/>
    </row>
    <row r="112" spans="1:14" ht="16.5" thickTop="1"/>
    <row r="113" spans="1:11">
      <c r="C113" s="2" t="s">
        <v>54</v>
      </c>
      <c r="E113" s="21" t="s">
        <v>55</v>
      </c>
      <c r="F113" s="21"/>
      <c r="G113" s="21"/>
    </row>
    <row r="114" spans="1:11">
      <c r="E114" s="27"/>
      <c r="F114" s="21"/>
    </row>
    <row r="115" spans="1:11">
      <c r="E115" s="27"/>
    </row>
    <row r="116" spans="1:11">
      <c r="E116" s="21"/>
    </row>
    <row r="119" spans="1:11">
      <c r="A119" s="31"/>
      <c r="B119" s="28"/>
      <c r="C119" s="28"/>
      <c r="D119" s="28"/>
      <c r="E119" s="28"/>
      <c r="F119" s="28"/>
      <c r="G119" s="28"/>
      <c r="H119" s="28"/>
      <c r="I119" s="28"/>
      <c r="K119" s="28"/>
    </row>
    <row r="120" spans="1:11">
      <c r="A120" s="31"/>
      <c r="B120" s="28"/>
      <c r="C120" s="28"/>
      <c r="D120" s="28"/>
      <c r="E120" s="28"/>
      <c r="F120" s="28"/>
      <c r="G120" s="28"/>
      <c r="H120" s="28"/>
      <c r="I120" s="28"/>
      <c r="K120" s="28"/>
    </row>
    <row r="121" spans="1:11">
      <c r="A121" s="31"/>
      <c r="B121" s="28"/>
      <c r="C121" s="28"/>
      <c r="D121" s="28"/>
      <c r="E121" s="28"/>
      <c r="F121" s="28"/>
      <c r="G121" s="28"/>
      <c r="H121" s="28"/>
      <c r="I121" s="28"/>
      <c r="K121" s="28"/>
    </row>
    <row r="122" spans="1:11">
      <c r="A122" s="31"/>
      <c r="B122" s="28"/>
      <c r="C122" s="28"/>
      <c r="D122" s="28"/>
      <c r="E122" s="28"/>
      <c r="F122" s="28"/>
      <c r="G122" s="28"/>
      <c r="H122" s="28"/>
      <c r="I122" s="28"/>
      <c r="K122" s="28"/>
    </row>
    <row r="123" spans="1:11">
      <c r="A123" s="31"/>
      <c r="B123" s="28"/>
      <c r="C123" s="28"/>
      <c r="D123" s="28"/>
      <c r="E123" s="28"/>
      <c r="F123" s="28"/>
      <c r="G123" s="28"/>
      <c r="H123" s="28"/>
      <c r="I123" s="28"/>
      <c r="K123" s="28"/>
    </row>
    <row r="124" spans="1:11">
      <c r="A124" s="31"/>
      <c r="B124" s="28"/>
      <c r="C124" s="28"/>
      <c r="D124" s="28"/>
      <c r="E124" s="28"/>
      <c r="F124" s="28"/>
      <c r="G124" s="28"/>
      <c r="H124" s="28"/>
      <c r="I124" s="28"/>
      <c r="K124" s="28"/>
    </row>
    <row r="125" spans="1:11">
      <c r="A125" s="31"/>
      <c r="B125" s="28"/>
      <c r="C125" s="28"/>
      <c r="D125" s="28"/>
      <c r="E125" s="28"/>
      <c r="F125" s="28"/>
      <c r="G125" s="28"/>
      <c r="H125" s="28"/>
      <c r="I125" s="28"/>
      <c r="K125" s="28"/>
    </row>
    <row r="126" spans="1:11">
      <c r="A126" s="31"/>
      <c r="B126" s="28"/>
      <c r="C126" s="28"/>
      <c r="D126" s="28"/>
      <c r="E126" s="28"/>
      <c r="F126" s="28"/>
      <c r="G126" s="28"/>
      <c r="H126" s="28"/>
      <c r="I126" s="28"/>
      <c r="K126" s="28"/>
    </row>
    <row r="127" spans="1:11">
      <c r="A127" s="31"/>
      <c r="B127" s="28"/>
      <c r="C127" s="28"/>
      <c r="D127" s="28"/>
      <c r="E127" s="28"/>
      <c r="F127" s="28"/>
      <c r="G127" s="28"/>
      <c r="H127" s="28"/>
      <c r="I127" s="28"/>
      <c r="K127" s="28"/>
    </row>
    <row r="128" spans="1:11">
      <c r="A128" s="31"/>
      <c r="B128" s="28"/>
      <c r="C128" s="28"/>
      <c r="D128" s="28"/>
      <c r="E128" s="28"/>
      <c r="F128" s="28"/>
      <c r="G128" s="28"/>
      <c r="H128" s="28"/>
      <c r="I128" s="28"/>
      <c r="K128" s="28"/>
    </row>
    <row r="129" spans="1:11">
      <c r="A129" s="31"/>
      <c r="B129" s="28"/>
      <c r="C129" s="28"/>
      <c r="D129" s="28"/>
      <c r="E129" s="28"/>
      <c r="F129" s="28"/>
      <c r="G129" s="28"/>
      <c r="H129" s="28"/>
      <c r="I129" s="28"/>
      <c r="K129" s="28"/>
    </row>
    <row r="130" spans="1:11">
      <c r="A130" s="31"/>
      <c r="B130" s="28"/>
      <c r="C130" s="28"/>
      <c r="D130" s="28"/>
      <c r="E130" s="28"/>
      <c r="F130" s="28"/>
      <c r="G130" s="28"/>
      <c r="H130" s="28"/>
      <c r="I130" s="28"/>
      <c r="K130" s="28"/>
    </row>
    <row r="131" spans="1:11">
      <c r="A131" s="31"/>
      <c r="B131" s="28"/>
      <c r="C131" s="28"/>
      <c r="D131" s="28"/>
      <c r="E131" s="28"/>
      <c r="F131" s="28"/>
      <c r="G131" s="28"/>
      <c r="H131" s="28"/>
      <c r="I131" s="28"/>
      <c r="K131" s="28"/>
    </row>
    <row r="132" spans="1:11">
      <c r="A132" s="31"/>
      <c r="B132" s="28"/>
      <c r="C132" s="28"/>
      <c r="D132" s="28"/>
      <c r="E132" s="28"/>
      <c r="F132" s="28"/>
      <c r="G132" s="28"/>
      <c r="H132" s="28"/>
      <c r="I132" s="28"/>
      <c r="K132" s="28"/>
    </row>
    <row r="133" spans="1:11">
      <c r="A133" s="31"/>
      <c r="B133" s="28"/>
      <c r="C133" s="28"/>
      <c r="D133" s="28"/>
      <c r="E133" s="28"/>
      <c r="F133" s="28"/>
      <c r="G133" s="28"/>
      <c r="H133" s="28"/>
      <c r="I133" s="28"/>
      <c r="K133" s="28"/>
    </row>
    <row r="134" spans="1:11">
      <c r="A134" s="31"/>
      <c r="B134" s="28"/>
      <c r="C134" s="28"/>
      <c r="D134" s="28"/>
      <c r="E134" s="28"/>
      <c r="F134" s="28"/>
      <c r="G134" s="28"/>
      <c r="H134" s="28"/>
      <c r="I134" s="28"/>
      <c r="K134" s="28"/>
    </row>
    <row r="135" spans="1:11">
      <c r="A135" s="31"/>
      <c r="B135" s="28"/>
      <c r="C135" s="28"/>
      <c r="D135" s="28"/>
      <c r="E135" s="28"/>
      <c r="F135" s="28"/>
      <c r="G135" s="28"/>
      <c r="H135" s="28"/>
      <c r="I135" s="28"/>
      <c r="K135" s="28"/>
    </row>
    <row r="136" spans="1:11">
      <c r="A136" s="31"/>
      <c r="B136" s="28"/>
      <c r="C136" s="28"/>
      <c r="D136" s="28"/>
      <c r="E136" s="28"/>
      <c r="F136" s="28"/>
      <c r="G136" s="28"/>
      <c r="H136" s="28"/>
      <c r="I136" s="28"/>
      <c r="K136" s="28"/>
    </row>
    <row r="137" spans="1:11">
      <c r="A137" s="31"/>
      <c r="B137" s="28"/>
      <c r="C137" s="28"/>
      <c r="D137" s="28"/>
      <c r="E137" s="28"/>
      <c r="F137" s="28"/>
      <c r="G137" s="28"/>
      <c r="H137" s="28"/>
      <c r="I137" s="28"/>
      <c r="K137" s="28"/>
    </row>
    <row r="138" spans="1:11">
      <c r="A138" s="31"/>
      <c r="B138" s="28"/>
      <c r="C138" s="28"/>
      <c r="D138" s="28"/>
      <c r="E138" s="28"/>
      <c r="F138" s="28"/>
      <c r="G138" s="28"/>
      <c r="H138" s="28"/>
      <c r="I138" s="28"/>
      <c r="K138" s="28"/>
    </row>
    <row r="139" spans="1:11">
      <c r="A139" s="31"/>
      <c r="B139" s="28"/>
      <c r="C139" s="28"/>
      <c r="D139" s="28"/>
      <c r="E139" s="28"/>
      <c r="F139" s="28"/>
      <c r="G139" s="28"/>
      <c r="H139" s="28"/>
      <c r="I139" s="28"/>
      <c r="K139" s="28"/>
    </row>
    <row r="140" spans="1:11">
      <c r="A140" s="31"/>
      <c r="B140" s="28"/>
      <c r="C140" s="28"/>
      <c r="D140" s="28"/>
      <c r="E140" s="28"/>
      <c r="F140" s="28"/>
      <c r="G140" s="28"/>
      <c r="H140" s="28"/>
      <c r="I140" s="28"/>
      <c r="K140" s="28"/>
    </row>
    <row r="141" spans="1:11">
      <c r="A141" s="31"/>
      <c r="B141" s="28"/>
      <c r="C141" s="28"/>
      <c r="D141" s="28"/>
      <c r="E141" s="28"/>
      <c r="F141" s="28"/>
      <c r="G141" s="28"/>
      <c r="H141" s="28"/>
      <c r="I141" s="28"/>
      <c r="K141" s="28"/>
    </row>
    <row r="142" spans="1:11">
      <c r="A142" s="31"/>
      <c r="B142" s="28"/>
      <c r="C142" s="28"/>
      <c r="D142" s="28"/>
      <c r="E142" s="28"/>
      <c r="F142" s="28"/>
      <c r="G142" s="28"/>
      <c r="H142" s="28"/>
      <c r="I142" s="28"/>
      <c r="K142" s="28"/>
    </row>
    <row r="143" spans="1:11">
      <c r="A143" s="31"/>
      <c r="B143" s="28"/>
      <c r="C143" s="28"/>
      <c r="D143" s="28"/>
      <c r="E143" s="28"/>
      <c r="F143" s="28"/>
      <c r="G143" s="28"/>
      <c r="H143" s="28"/>
      <c r="I143" s="28"/>
      <c r="K143" s="28"/>
    </row>
    <row r="144" spans="1:11">
      <c r="A144" s="31"/>
      <c r="B144" s="28"/>
      <c r="C144" s="28"/>
      <c r="D144" s="28"/>
      <c r="E144" s="28"/>
      <c r="F144" s="28"/>
      <c r="G144" s="28"/>
      <c r="H144" s="28"/>
      <c r="I144" s="28"/>
      <c r="K144" s="28"/>
    </row>
    <row r="145" spans="1:11">
      <c r="A145" s="31"/>
      <c r="B145" s="28"/>
      <c r="C145" s="28"/>
      <c r="D145" s="28"/>
      <c r="E145" s="28"/>
      <c r="F145" s="28"/>
      <c r="G145" s="28"/>
      <c r="H145" s="28"/>
      <c r="I145" s="28"/>
      <c r="K145" s="28"/>
    </row>
    <row r="146" spans="1:11">
      <c r="A146" s="31"/>
      <c r="B146" s="28"/>
      <c r="C146" s="28"/>
      <c r="D146" s="28"/>
      <c r="E146" s="28"/>
      <c r="F146" s="28"/>
      <c r="G146" s="28"/>
      <c r="H146" s="28"/>
      <c r="I146" s="28"/>
      <c r="K146" s="28"/>
    </row>
    <row r="147" spans="1:11">
      <c r="A147" s="31"/>
      <c r="B147" s="28"/>
      <c r="C147" s="28"/>
      <c r="D147" s="28"/>
      <c r="E147" s="28"/>
      <c r="F147" s="28"/>
      <c r="G147" s="28"/>
      <c r="H147" s="28"/>
      <c r="I147" s="28"/>
      <c r="K147" s="28"/>
    </row>
    <row r="148" spans="1:11">
      <c r="A148" s="31"/>
      <c r="B148" s="28"/>
      <c r="C148" s="28"/>
      <c r="D148" s="28"/>
      <c r="E148" s="28"/>
      <c r="F148" s="28"/>
      <c r="G148" s="28"/>
      <c r="H148" s="28"/>
      <c r="I148" s="28"/>
      <c r="K148" s="28"/>
    </row>
    <row r="149" spans="1:11">
      <c r="A149" s="31"/>
      <c r="B149" s="28"/>
      <c r="C149" s="28"/>
      <c r="D149" s="28"/>
      <c r="E149" s="28"/>
      <c r="F149" s="28"/>
      <c r="G149" s="28"/>
      <c r="H149" s="28"/>
      <c r="I149" s="28"/>
      <c r="K149" s="28"/>
    </row>
    <row r="150" spans="1:11">
      <c r="A150" s="31"/>
      <c r="B150" s="28"/>
      <c r="C150" s="28"/>
      <c r="D150" s="28"/>
      <c r="E150" s="28"/>
      <c r="F150" s="28"/>
      <c r="G150" s="28"/>
      <c r="H150" s="28"/>
      <c r="I150" s="28"/>
      <c r="K150" s="28"/>
    </row>
    <row r="151" spans="1:11">
      <c r="A151" s="31"/>
      <c r="B151" s="28"/>
      <c r="C151" s="28"/>
      <c r="D151" s="28"/>
      <c r="E151" s="28"/>
      <c r="F151" s="28"/>
      <c r="G151" s="28"/>
      <c r="H151" s="28"/>
      <c r="I151" s="28"/>
      <c r="K151" s="28"/>
    </row>
    <row r="152" spans="1:11">
      <c r="A152" s="31"/>
      <c r="B152" s="28"/>
      <c r="C152" s="28"/>
      <c r="D152" s="28"/>
      <c r="E152" s="28"/>
      <c r="F152" s="28"/>
      <c r="G152" s="28"/>
      <c r="H152" s="28"/>
      <c r="I152" s="28"/>
      <c r="K152" s="28"/>
    </row>
    <row r="153" spans="1:11">
      <c r="A153" s="31"/>
      <c r="B153" s="28"/>
      <c r="C153" s="28"/>
      <c r="D153" s="28"/>
      <c r="E153" s="28"/>
      <c r="F153" s="28"/>
      <c r="G153" s="28"/>
      <c r="H153" s="28"/>
      <c r="I153" s="28"/>
      <c r="K153" s="28"/>
    </row>
    <row r="154" spans="1:11">
      <c r="A154" s="31"/>
      <c r="B154" s="28"/>
      <c r="C154" s="28"/>
      <c r="D154" s="28"/>
      <c r="E154" s="28"/>
      <c r="F154" s="28"/>
      <c r="G154" s="28"/>
      <c r="H154" s="28"/>
      <c r="I154" s="28"/>
      <c r="K154" s="28"/>
    </row>
    <row r="155" spans="1:11">
      <c r="A155" s="31"/>
      <c r="B155" s="28"/>
      <c r="C155" s="28"/>
      <c r="D155" s="28"/>
      <c r="E155" s="28"/>
      <c r="F155" s="28"/>
      <c r="G155" s="28"/>
      <c r="H155" s="28"/>
      <c r="I155" s="28"/>
      <c r="K155" s="28"/>
    </row>
    <row r="156" spans="1:11">
      <c r="A156" s="31"/>
      <c r="B156" s="28"/>
      <c r="C156" s="28"/>
      <c r="D156" s="28"/>
      <c r="E156" s="28"/>
      <c r="F156" s="28"/>
      <c r="G156" s="28"/>
      <c r="H156" s="28"/>
      <c r="I156" s="28"/>
      <c r="K156" s="28"/>
    </row>
    <row r="157" spans="1:11">
      <c r="A157" s="31"/>
      <c r="B157" s="28"/>
      <c r="C157" s="28"/>
      <c r="D157" s="28"/>
      <c r="E157" s="28"/>
      <c r="F157" s="28"/>
      <c r="G157" s="28"/>
      <c r="H157" s="28"/>
      <c r="I157" s="28"/>
      <c r="K157" s="28"/>
    </row>
  </sheetData>
  <mergeCells count="14">
    <mergeCell ref="A1:M1"/>
    <mergeCell ref="C9:G9"/>
    <mergeCell ref="C10:G10"/>
    <mergeCell ref="A66:M66"/>
    <mergeCell ref="C74:G74"/>
    <mergeCell ref="C75:G75"/>
    <mergeCell ref="A2:M2"/>
    <mergeCell ref="A3:M3"/>
    <mergeCell ref="A4:M4"/>
    <mergeCell ref="A5:M5"/>
    <mergeCell ref="A67:M67"/>
    <mergeCell ref="A68:M68"/>
    <mergeCell ref="A69:M69"/>
    <mergeCell ref="A70:M70"/>
  </mergeCells>
  <printOptions horizontalCentered="1"/>
  <pageMargins left="0.6" right="0.5" top="0.75" bottom="0.48" header="0.5" footer="0.32"/>
  <pageSetup scale="69" fitToHeight="2" orientation="portrait" horizontalDpi="200" verticalDpi="200" r:id="rId1"/>
  <headerFooter alignWithMargins="0">
    <oddHeader xml:space="preserve">&amp;R&amp;"Times New Roman,Regular"&amp;12M.F.R. Item - A-1
Page &amp;P of &amp;N </oddHeader>
  </headerFooter>
  <rowBreaks count="1" manualBreakCount="1">
    <brk id="6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2022-06-10T17:01:55Z</dcterms:created>
  <dcterms:modified xsi:type="dcterms:W3CDTF">2022-06-21T14:51:53Z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