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outhernco.com\shared data\Workgroups\GPC Marketing\Energy Efficiency Organization\Energy Efficiency Strategy &amp; Monitoring\Reporting\PSC Reports\2020\Q4\Filing\"/>
    </mc:Choice>
  </mc:AlternateContent>
  <xr:revisionPtr revIDLastSave="0" documentId="13_ncr:1_{FA14945A-7C85-4F11-8CE6-20865D486634}" xr6:coauthVersionLast="45" xr6:coauthVersionMax="45" xr10:uidLastSave="{00000000-0000-0000-0000-000000000000}"/>
  <bookViews>
    <workbookView xWindow="-120" yWindow="-120" windowWidth="20730" windowHeight="11160" xr2:uid="{D14625EB-1E53-4026-93E9-2F5201B26B6C}"/>
  </bookViews>
  <sheets>
    <sheet name="Table" sheetId="1" r:id="rId1"/>
    <sheet name="Summary" sheetId="2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9" i="1" l="1"/>
  <c r="P36" i="1"/>
  <c r="O36" i="1"/>
  <c r="N36" i="1"/>
  <c r="M36" i="1"/>
  <c r="L36" i="1"/>
  <c r="P27" i="1"/>
  <c r="O27" i="1"/>
  <c r="N27" i="1"/>
  <c r="M27" i="1"/>
  <c r="L27" i="1"/>
  <c r="P26" i="1"/>
  <c r="O26" i="1"/>
  <c r="N26" i="1"/>
  <c r="M26" i="1"/>
  <c r="L26" i="1"/>
  <c r="P24" i="1"/>
  <c r="O24" i="1"/>
  <c r="N24" i="1"/>
  <c r="M24" i="1"/>
  <c r="L24" i="1"/>
  <c r="P22" i="1"/>
  <c r="O22" i="1"/>
  <c r="N22" i="1"/>
  <c r="M22" i="1"/>
  <c r="L22" i="1"/>
  <c r="I36" i="1"/>
  <c r="G36" i="1"/>
  <c r="F36" i="1"/>
  <c r="E36" i="1"/>
  <c r="D36" i="1"/>
  <c r="C36" i="1"/>
  <c r="I27" i="1"/>
  <c r="G27" i="1"/>
  <c r="F27" i="1"/>
  <c r="E27" i="1"/>
  <c r="D27" i="1"/>
  <c r="C27" i="1"/>
  <c r="I26" i="1"/>
  <c r="G26" i="1"/>
  <c r="F26" i="1"/>
  <c r="E26" i="1"/>
  <c r="D26" i="1"/>
  <c r="C26" i="1"/>
  <c r="I24" i="1"/>
  <c r="G24" i="1"/>
  <c r="F24" i="1"/>
  <c r="E24" i="1"/>
  <c r="D24" i="1"/>
  <c r="C24" i="1"/>
  <c r="I34" i="1"/>
  <c r="G34" i="1"/>
  <c r="F34" i="1"/>
  <c r="E34" i="1"/>
  <c r="D34" i="1"/>
  <c r="C34" i="1"/>
  <c r="I22" i="1"/>
  <c r="G22" i="1"/>
  <c r="F22" i="1"/>
  <c r="E22" i="1"/>
  <c r="D22" i="1"/>
  <c r="C22" i="1"/>
  <c r="P34" i="1"/>
  <c r="O34" i="1"/>
  <c r="N34" i="1"/>
  <c r="M34" i="1"/>
  <c r="L34" i="1"/>
  <c r="P13" i="1"/>
  <c r="O13" i="1"/>
  <c r="N13" i="1"/>
  <c r="M13" i="1"/>
  <c r="L13" i="1"/>
  <c r="I13" i="1"/>
  <c r="G13" i="1"/>
  <c r="F13" i="1"/>
  <c r="E13" i="1"/>
  <c r="D13" i="1"/>
  <c r="C13" i="1"/>
  <c r="P18" i="1"/>
  <c r="O18" i="1"/>
  <c r="N18" i="1"/>
  <c r="M18" i="1"/>
  <c r="L18" i="1"/>
  <c r="I18" i="1"/>
  <c r="G18" i="1"/>
  <c r="F18" i="1"/>
  <c r="E18" i="1"/>
  <c r="D18" i="1"/>
  <c r="C18" i="1"/>
  <c r="I18" i="2" l="1"/>
  <c r="I17" i="2"/>
  <c r="I16" i="2"/>
  <c r="I15" i="2"/>
  <c r="I14" i="2"/>
  <c r="H18" i="2"/>
  <c r="H17" i="2"/>
  <c r="H16" i="2"/>
  <c r="H15" i="2"/>
  <c r="H14" i="2"/>
  <c r="G18" i="2"/>
  <c r="G17" i="2"/>
  <c r="G16" i="2"/>
  <c r="G15" i="2"/>
  <c r="G14" i="2"/>
  <c r="E18" i="2"/>
  <c r="E17" i="2"/>
  <c r="E16" i="2"/>
  <c r="E15" i="2"/>
  <c r="E14" i="2"/>
  <c r="D18" i="2"/>
  <c r="D17" i="2"/>
  <c r="D16" i="2"/>
  <c r="D15" i="2"/>
  <c r="D14" i="2"/>
  <c r="C18" i="2"/>
  <c r="C17" i="2"/>
  <c r="C16" i="2"/>
  <c r="C15" i="2"/>
  <c r="C14" i="2"/>
  <c r="I11" i="2"/>
  <c r="I9" i="2"/>
  <c r="I8" i="2"/>
  <c r="I6" i="2"/>
  <c r="H11" i="2"/>
  <c r="H9" i="2"/>
  <c r="H8" i="2"/>
  <c r="H6" i="2"/>
  <c r="G11" i="2"/>
  <c r="G10" i="2"/>
  <c r="G9" i="2"/>
  <c r="G8" i="2"/>
  <c r="G7" i="2"/>
  <c r="G6" i="2"/>
  <c r="E11" i="2"/>
  <c r="E9" i="2"/>
  <c r="E8" i="2"/>
  <c r="D11" i="2"/>
  <c r="D10" i="2"/>
  <c r="D9" i="2"/>
  <c r="D8" i="2"/>
  <c r="D7" i="2"/>
  <c r="D6" i="2"/>
  <c r="C11" i="2"/>
  <c r="C10" i="2"/>
  <c r="C9" i="2"/>
  <c r="C8" i="2"/>
  <c r="C7" i="2"/>
  <c r="C6" i="2"/>
  <c r="I10" i="2"/>
  <c r="I7" i="2"/>
  <c r="E10" i="2"/>
  <c r="E7" i="2"/>
  <c r="E6" i="2"/>
  <c r="H10" i="2" l="1"/>
  <c r="H7" i="2"/>
  <c r="D47" i="1" l="1"/>
  <c r="D43" i="1"/>
  <c r="D42" i="1"/>
  <c r="D40" i="1"/>
  <c r="D49" i="1" s="1"/>
  <c r="Q35" i="1"/>
  <c r="J35" i="1"/>
  <c r="J34" i="1"/>
  <c r="Q33" i="1"/>
  <c r="J33" i="1"/>
  <c r="Q32" i="1"/>
  <c r="J32" i="1"/>
  <c r="Q31" i="1"/>
  <c r="J31" i="1"/>
  <c r="Q30" i="1"/>
  <c r="J30" i="1"/>
  <c r="Q29" i="1"/>
  <c r="J29" i="1"/>
  <c r="Q25" i="1"/>
  <c r="G19" i="2" s="1"/>
  <c r="J25" i="1"/>
  <c r="G12" i="2" s="1"/>
  <c r="Q23" i="1"/>
  <c r="J23" i="1"/>
  <c r="Q21" i="1"/>
  <c r="J21" i="1"/>
  <c r="Q20" i="1"/>
  <c r="J20" i="1"/>
  <c r="Q19" i="1"/>
  <c r="J19" i="1"/>
  <c r="Q17" i="1"/>
  <c r="C19" i="2" s="1"/>
  <c r="J17" i="1"/>
  <c r="C12" i="2" s="1"/>
  <c r="Q16" i="1"/>
  <c r="D19" i="2" s="1"/>
  <c r="J16" i="1"/>
  <c r="D12" i="2" s="1"/>
  <c r="Q15" i="1"/>
  <c r="J15" i="1"/>
  <c r="Q13" i="1"/>
  <c r="J13" i="1"/>
  <c r="Q12" i="1"/>
  <c r="J12" i="1"/>
  <c r="Q11" i="1"/>
  <c r="J11" i="1"/>
  <c r="Q10" i="1"/>
  <c r="J10" i="1"/>
  <c r="Q9" i="1"/>
  <c r="J9" i="1"/>
  <c r="Q8" i="1"/>
  <c r="J8" i="1"/>
  <c r="S33" i="1" l="1"/>
  <c r="S29" i="1"/>
  <c r="S23" i="1"/>
  <c r="S17" i="1"/>
  <c r="C21" i="2" s="1"/>
  <c r="J18" i="1"/>
  <c r="E12" i="2" s="1"/>
  <c r="S32" i="1"/>
  <c r="S30" i="1"/>
  <c r="S20" i="1"/>
  <c r="S10" i="1"/>
  <c r="S8" i="1"/>
  <c r="S31" i="1"/>
  <c r="S35" i="1"/>
  <c r="Q18" i="1"/>
  <c r="E19" i="2" s="1"/>
  <c r="S15" i="1"/>
  <c r="S19" i="1"/>
  <c r="S21" i="1"/>
  <c r="S25" i="1"/>
  <c r="G21" i="2" s="1"/>
  <c r="S9" i="1"/>
  <c r="S11" i="1"/>
  <c r="S12" i="1"/>
  <c r="S13" i="1"/>
  <c r="J36" i="1"/>
  <c r="Q22" i="1"/>
  <c r="H19" i="2" s="1"/>
  <c r="J26" i="1"/>
  <c r="S16" i="1"/>
  <c r="J22" i="1"/>
  <c r="H12" i="2" s="1"/>
  <c r="Q34" i="1"/>
  <c r="Q36" i="1" s="1"/>
  <c r="S18" i="1" l="1"/>
  <c r="E21" i="2" s="1"/>
  <c r="D21" i="2"/>
  <c r="S34" i="1"/>
  <c r="Q24" i="1"/>
  <c r="S36" i="1"/>
  <c r="Q27" i="1"/>
  <c r="I19" i="2" s="1"/>
  <c r="Q26" i="1"/>
  <c r="S26" i="1" s="1"/>
  <c r="S22" i="1"/>
  <c r="J27" i="1"/>
  <c r="I12" i="2" s="1"/>
  <c r="J24" i="1"/>
  <c r="S27" i="1" l="1"/>
  <c r="I21" i="2" s="1"/>
  <c r="H21" i="2"/>
  <c r="S24" i="1"/>
</calcChain>
</file>

<file path=xl/sharedStrings.xml><?xml version="1.0" encoding="utf-8"?>
<sst xmlns="http://schemas.openxmlformats.org/spreadsheetml/2006/main" count="86" uniqueCount="64">
  <si>
    <t>Residential Programs</t>
  </si>
  <si>
    <t>Commercial Programs</t>
  </si>
  <si>
    <t>Behavioral*</t>
  </si>
  <si>
    <t>Specialty Lighting</t>
  </si>
  <si>
    <t>Thermostat Demand Response</t>
  </si>
  <si>
    <t>Refrigerator Recycling</t>
  </si>
  <si>
    <t>Home Energy Improvement</t>
  </si>
  <si>
    <t xml:space="preserve">Home Energy Efficiency Assistance </t>
  </si>
  <si>
    <t>Portfolio Total</t>
  </si>
  <si>
    <t>Behavioral</t>
  </si>
  <si>
    <t xml:space="preserve">Custom </t>
  </si>
  <si>
    <t xml:space="preserve">Prescriptive </t>
  </si>
  <si>
    <t>Small Commercial Direct Install</t>
  </si>
  <si>
    <t>Midstream</t>
  </si>
  <si>
    <t>Certified DSM Program Totals</t>
  </si>
  <si>
    <t>Multi</t>
  </si>
  <si>
    <t>Single</t>
  </si>
  <si>
    <t>Current Quarter</t>
  </si>
  <si>
    <t>Measures</t>
  </si>
  <si>
    <t>Energy Savings (kWh)</t>
  </si>
  <si>
    <t>Demand Savings (kW)</t>
  </si>
  <si>
    <t>Incentive Costs</t>
  </si>
  <si>
    <t>Non-Incentive Costs</t>
  </si>
  <si>
    <t>Total Costs</t>
  </si>
  <si>
    <t>Year to Date</t>
  </si>
  <si>
    <t>Annual Savings Target (kWh)</t>
  </si>
  <si>
    <t xml:space="preserve">% of Goal </t>
  </si>
  <si>
    <t>YTD Costs</t>
  </si>
  <si>
    <t>YTD Budget</t>
  </si>
  <si>
    <t>YTD Budget Variance</t>
  </si>
  <si>
    <t>Total Annual Budget</t>
  </si>
  <si>
    <t>Annual Budget Variance</t>
  </si>
  <si>
    <t>% Spent</t>
  </si>
  <si>
    <t>IRP Cycle to Date</t>
  </si>
  <si>
    <t>IRP Cycle To-Date Budget</t>
  </si>
  <si>
    <t>Budget Variance</t>
  </si>
  <si>
    <t>Other Costs:</t>
  </si>
  <si>
    <t>YTD Spend</t>
  </si>
  <si>
    <t>2020 Budget</t>
  </si>
  <si>
    <t>DSM Cross Cutting/Training</t>
  </si>
  <si>
    <t xml:space="preserve">   </t>
  </si>
  <si>
    <t>Hopeworks</t>
  </si>
  <si>
    <t>Residential Pilot Program</t>
  </si>
  <si>
    <t>IQ Tariff Based Pilot</t>
  </si>
  <si>
    <t>Commercial Pilot Programs</t>
  </si>
  <si>
    <t>Residential EE Consumer Awareness</t>
  </si>
  <si>
    <t>Commercial EE Consumer Awareness</t>
  </si>
  <si>
    <t>Power Credit</t>
  </si>
  <si>
    <t>Education Initiative-Learning Power</t>
  </si>
  <si>
    <t>Total</t>
  </si>
  <si>
    <t>Program Name</t>
  </si>
  <si>
    <t>% of Goal</t>
  </si>
  <si>
    <t>HEIP</t>
  </si>
  <si>
    <t>HEEAP</t>
  </si>
  <si>
    <t>Custom</t>
  </si>
  <si>
    <t>Prescriptive</t>
  </si>
  <si>
    <t>SCDI</t>
  </si>
  <si>
    <t>Annual Target (kWh)</t>
  </si>
  <si>
    <t>Annual Budget</t>
  </si>
  <si>
    <t>YTD Savings (kWh)</t>
  </si>
  <si>
    <t>Thermostat Demand Response*</t>
  </si>
  <si>
    <t>*There are no kWh Savings reported for the Thermostat Demand Response program- only kW, which are reported on p.9.</t>
  </si>
  <si>
    <t>Certified DSM Programs - Q4 Performance Report 2020</t>
  </si>
  <si>
    <t>Q4 2020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</si>
</sst>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26"/>
      <color theme="1"/>
      <name val="Calibri  "/>
    </font>
    <font>
      <sz val="11"/>
      <color theme="1"/>
      <name val="Calibri  "/>
    </font>
    <font>
      <b/>
      <i/>
      <sz val="12"/>
      <color theme="0"/>
      <name val="Calibri  "/>
    </font>
    <font>
      <b/>
      <sz val="11"/>
      <color theme="1"/>
      <name val="Calibri  "/>
    </font>
    <font>
      <b/>
      <sz val="10"/>
      <color theme="1"/>
      <name val="Calibri  "/>
    </font>
    <font>
      <b/>
      <sz val="12"/>
      <color theme="1"/>
      <name val="Calibri  "/>
    </font>
    <font>
      <b/>
      <sz val="11"/>
      <color theme="0"/>
      <name val="Calibri  "/>
    </font>
    <font>
      <sz val="11"/>
      <name val="Calibri  "/>
    </font>
    <font>
      <b/>
      <u/>
      <sz val="11"/>
      <color theme="1"/>
      <name val="Calibri  "/>
    </font>
    <font>
      <u val="singleAccounting"/>
      <sz val="11"/>
      <color theme="1"/>
      <name val="Calibri  "/>
    </font>
    <font>
      <b/>
      <sz val="14"/>
      <color theme="1"/>
      <name val="Calibri  "/>
    </font>
    <font>
      <sz val="11"/>
      <color theme="1"/>
      <name val="Arial"/>
      <family val="2"/>
    </font>
    <font>
      <b/>
      <sz val="13"/>
      <color theme="1"/>
      <name val="Calibri  "/>
    </font>
    <font>
      <sz val="9"/>
      <color theme="1"/>
      <name val="Calibri  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007DB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8">
    <xf numFmtId="0" fontId="0" fillId="0" borderId="0" xfId="0"/>
    <xf numFmtId="0" fontId="4" fillId="3" borderId="0" xfId="0" applyFont="1" applyFill="1"/>
    <xf numFmtId="0" fontId="4" fillId="0" borderId="0" xfId="0" applyFont="1"/>
    <xf numFmtId="0" fontId="6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wrapText="1"/>
    </xf>
    <xf numFmtId="0" fontId="4" fillId="0" borderId="11" xfId="0" applyFont="1" applyBorder="1"/>
    <xf numFmtId="164" fontId="4" fillId="5" borderId="12" xfId="1" applyNumberFormat="1" applyFont="1" applyFill="1" applyBorder="1"/>
    <xf numFmtId="164" fontId="4" fillId="0" borderId="12" xfId="1" applyNumberFormat="1" applyFont="1" applyBorder="1"/>
    <xf numFmtId="164" fontId="4" fillId="5" borderId="13" xfId="1" applyNumberFormat="1" applyFont="1" applyFill="1" applyBorder="1"/>
    <xf numFmtId="164" fontId="4" fillId="5" borderId="14" xfId="1" applyNumberFormat="1" applyFont="1" applyFill="1" applyBorder="1"/>
    <xf numFmtId="164" fontId="4" fillId="0" borderId="11" xfId="1" applyNumberFormat="1" applyFont="1" applyBorder="1"/>
    <xf numFmtId="164" fontId="4" fillId="3" borderId="11" xfId="1" applyNumberFormat="1" applyFont="1" applyFill="1" applyBorder="1"/>
    <xf numFmtId="164" fontId="4" fillId="5" borderId="11" xfId="1" applyNumberFormat="1" applyFont="1" applyFill="1" applyBorder="1"/>
    <xf numFmtId="164" fontId="4" fillId="6" borderId="12" xfId="1" applyNumberFormat="1" applyFont="1" applyFill="1" applyBorder="1"/>
    <xf numFmtId="0" fontId="4" fillId="0" borderId="15" xfId="0" applyFont="1" applyBorder="1"/>
    <xf numFmtId="164" fontId="4" fillId="5" borderId="16" xfId="1" applyNumberFormat="1" applyFont="1" applyFill="1" applyBorder="1"/>
    <xf numFmtId="164" fontId="4" fillId="0" borderId="16" xfId="1" applyNumberFormat="1" applyFont="1" applyBorder="1"/>
    <xf numFmtId="164" fontId="4" fillId="0" borderId="17" xfId="1" applyNumberFormat="1" applyFont="1" applyBorder="1"/>
    <xf numFmtId="164" fontId="4" fillId="5" borderId="17" xfId="1" applyNumberFormat="1" applyFont="1" applyFill="1" applyBorder="1"/>
    <xf numFmtId="164" fontId="4" fillId="5" borderId="19" xfId="1" applyNumberFormat="1" applyFont="1" applyFill="1" applyBorder="1" applyAlignment="1"/>
    <xf numFmtId="164" fontId="4" fillId="3" borderId="20" xfId="1" applyNumberFormat="1" applyFont="1" applyFill="1" applyBorder="1"/>
    <xf numFmtId="164" fontId="4" fillId="5" borderId="20" xfId="1" applyNumberFormat="1" applyFont="1" applyFill="1" applyBorder="1"/>
    <xf numFmtId="164" fontId="4" fillId="6" borderId="16" xfId="1" applyNumberFormat="1" applyFont="1" applyFill="1" applyBorder="1"/>
    <xf numFmtId="164" fontId="4" fillId="0" borderId="21" xfId="1" applyNumberFormat="1" applyFont="1" applyBorder="1"/>
    <xf numFmtId="164" fontId="4" fillId="5" borderId="18" xfId="1" applyNumberFormat="1" applyFont="1" applyFill="1" applyBorder="1" applyAlignment="1"/>
    <xf numFmtId="164" fontId="4" fillId="0" borderId="15" xfId="1" applyNumberFormat="1" applyFont="1" applyBorder="1"/>
    <xf numFmtId="164" fontId="4" fillId="3" borderId="15" xfId="1" applyNumberFormat="1" applyFont="1" applyFill="1" applyBorder="1"/>
    <xf numFmtId="164" fontId="4" fillId="5" borderId="15" xfId="1" applyNumberFormat="1" applyFont="1" applyFill="1" applyBorder="1"/>
    <xf numFmtId="0" fontId="4" fillId="0" borderId="22" xfId="0" applyFont="1" applyBorder="1"/>
    <xf numFmtId="165" fontId="4" fillId="5" borderId="16" xfId="2" applyNumberFormat="1" applyFont="1" applyFill="1" applyBorder="1" applyAlignment="1">
      <alignment horizontal="right"/>
    </xf>
    <xf numFmtId="165" fontId="4" fillId="0" borderId="16" xfId="2" applyNumberFormat="1" applyFont="1" applyFill="1" applyBorder="1"/>
    <xf numFmtId="165" fontId="4" fillId="0" borderId="16" xfId="2" applyNumberFormat="1" applyFont="1" applyBorder="1"/>
    <xf numFmtId="165" fontId="4" fillId="5" borderId="16" xfId="2" applyNumberFormat="1" applyFont="1" applyFill="1" applyBorder="1" applyAlignment="1">
      <alignment horizontal="left"/>
    </xf>
    <xf numFmtId="165" fontId="4" fillId="5" borderId="16" xfId="2" applyNumberFormat="1" applyFont="1" applyFill="1" applyBorder="1"/>
    <xf numFmtId="165" fontId="4" fillId="3" borderId="15" xfId="2" applyNumberFormat="1" applyFont="1" applyFill="1" applyBorder="1" applyAlignment="1">
      <alignment horizontal="left"/>
    </xf>
    <xf numFmtId="165" fontId="4" fillId="5" borderId="15" xfId="2" applyNumberFormat="1" applyFont="1" applyFill="1" applyBorder="1" applyAlignment="1">
      <alignment horizontal="left"/>
    </xf>
    <xf numFmtId="165" fontId="4" fillId="0" borderId="16" xfId="2" applyNumberFormat="1" applyFont="1" applyBorder="1" applyAlignment="1">
      <alignment horizontal="left"/>
    </xf>
    <xf numFmtId="165" fontId="4" fillId="5" borderId="17" xfId="2" applyNumberFormat="1" applyFont="1" applyFill="1" applyBorder="1"/>
    <xf numFmtId="165" fontId="4" fillId="6" borderId="16" xfId="2" applyNumberFormat="1" applyFont="1" applyFill="1" applyBorder="1"/>
    <xf numFmtId="0" fontId="4" fillId="0" borderId="24" xfId="0" applyFont="1" applyBorder="1"/>
    <xf numFmtId="165" fontId="4" fillId="5" borderId="25" xfId="2" applyNumberFormat="1" applyFont="1" applyFill="1" applyBorder="1" applyAlignment="1">
      <alignment horizontal="right"/>
    </xf>
    <xf numFmtId="165" fontId="4" fillId="5" borderId="25" xfId="2" applyNumberFormat="1" applyFont="1" applyFill="1" applyBorder="1" applyAlignment="1">
      <alignment horizontal="left"/>
    </xf>
    <xf numFmtId="165" fontId="4" fillId="5" borderId="25" xfId="2" applyNumberFormat="1" applyFont="1" applyFill="1" applyBorder="1"/>
    <xf numFmtId="165" fontId="4" fillId="3" borderId="24" xfId="2" applyNumberFormat="1" applyFont="1" applyFill="1" applyBorder="1" applyAlignment="1">
      <alignment horizontal="left"/>
    </xf>
    <xf numFmtId="165" fontId="4" fillId="6" borderId="25" xfId="2" applyNumberFormat="1" applyFont="1" applyFill="1" applyBorder="1"/>
    <xf numFmtId="0" fontId="6" fillId="3" borderId="0" xfId="0" applyFont="1" applyFill="1"/>
    <xf numFmtId="0" fontId="4" fillId="0" borderId="12" xfId="0" applyFont="1" applyBorder="1"/>
    <xf numFmtId="164" fontId="4" fillId="5" borderId="4" xfId="1" applyNumberFormat="1" applyFont="1" applyFill="1" applyBorder="1"/>
    <xf numFmtId="0" fontId="4" fillId="0" borderId="16" xfId="0" applyFont="1" applyBorder="1"/>
    <xf numFmtId="164" fontId="4" fillId="3" borderId="27" xfId="1" applyNumberFormat="1" applyFont="1" applyFill="1" applyBorder="1"/>
    <xf numFmtId="164" fontId="4" fillId="0" borderId="27" xfId="1" applyNumberFormat="1" applyFont="1" applyBorder="1"/>
    <xf numFmtId="10" fontId="4" fillId="5" borderId="16" xfId="3" applyNumberFormat="1" applyFont="1" applyFill="1" applyBorder="1"/>
    <xf numFmtId="10" fontId="4" fillId="5" borderId="15" xfId="3" applyNumberFormat="1" applyFont="1" applyFill="1" applyBorder="1"/>
    <xf numFmtId="10" fontId="4" fillId="0" borderId="28" xfId="3" applyNumberFormat="1" applyFont="1" applyBorder="1"/>
    <xf numFmtId="10" fontId="6" fillId="3" borderId="0" xfId="0" applyNumberFormat="1" applyFont="1" applyFill="1" applyAlignment="1">
      <alignment horizontal="center" vertical="center" wrapText="1"/>
    </xf>
    <xf numFmtId="10" fontId="4" fillId="0" borderId="15" xfId="3" applyNumberFormat="1" applyFont="1" applyFill="1" applyBorder="1"/>
    <xf numFmtId="10" fontId="4" fillId="6" borderId="16" xfId="3" applyNumberFormat="1" applyFont="1" applyFill="1" applyBorder="1"/>
    <xf numFmtId="164" fontId="4" fillId="5" borderId="21" xfId="1" applyNumberFormat="1" applyFont="1" applyFill="1" applyBorder="1"/>
    <xf numFmtId="164" fontId="4" fillId="0" borderId="28" xfId="1" applyNumberFormat="1" applyFont="1" applyBorder="1"/>
    <xf numFmtId="164" fontId="4" fillId="5" borderId="28" xfId="1" applyNumberFormat="1" applyFont="1" applyFill="1" applyBorder="1"/>
    <xf numFmtId="165" fontId="4" fillId="0" borderId="27" xfId="2" applyNumberFormat="1" applyFont="1" applyFill="1" applyBorder="1" applyAlignment="1">
      <alignment horizontal="left"/>
    </xf>
    <xf numFmtId="165" fontId="10" fillId="5" borderId="15" xfId="4" applyNumberFormat="1" applyFont="1" applyFill="1" applyBorder="1" applyAlignment="1">
      <alignment horizontal="left"/>
    </xf>
    <xf numFmtId="165" fontId="4" fillId="3" borderId="20" xfId="2" applyNumberFormat="1" applyFont="1" applyFill="1" applyBorder="1"/>
    <xf numFmtId="165" fontId="4" fillId="0" borderId="27" xfId="2" applyNumberFormat="1" applyFont="1" applyBorder="1" applyAlignment="1">
      <alignment horizontal="left"/>
    </xf>
    <xf numFmtId="165" fontId="4" fillId="0" borderId="15" xfId="2" applyNumberFormat="1" applyFont="1" applyBorder="1"/>
    <xf numFmtId="165" fontId="4" fillId="0" borderId="15" xfId="2" applyNumberFormat="1" applyFont="1" applyFill="1" applyBorder="1" applyAlignment="1">
      <alignment horizontal="left"/>
    </xf>
    <xf numFmtId="165" fontId="4" fillId="0" borderId="15" xfId="2" applyNumberFormat="1" applyFont="1" applyBorder="1" applyAlignment="1">
      <alignment horizontal="left"/>
    </xf>
    <xf numFmtId="165" fontId="4" fillId="5" borderId="28" xfId="2" applyNumberFormat="1" applyFont="1" applyFill="1" applyBorder="1" applyAlignment="1">
      <alignment horizontal="left"/>
    </xf>
    <xf numFmtId="165" fontId="4" fillId="0" borderId="17" xfId="2" applyNumberFormat="1" applyFont="1" applyBorder="1" applyAlignment="1">
      <alignment horizontal="left"/>
    </xf>
    <xf numFmtId="165" fontId="4" fillId="0" borderId="28" xfId="2" applyNumberFormat="1" applyFont="1" applyBorder="1"/>
    <xf numFmtId="165" fontId="4" fillId="7" borderId="15" xfId="2" applyNumberFormat="1" applyFont="1" applyFill="1" applyBorder="1" applyAlignment="1">
      <alignment horizontal="left"/>
    </xf>
    <xf numFmtId="165" fontId="4" fillId="0" borderId="16" xfId="2" applyNumberFormat="1" applyFont="1" applyFill="1" applyBorder="1" applyAlignment="1">
      <alignment horizontal="left"/>
    </xf>
    <xf numFmtId="165" fontId="4" fillId="0" borderId="28" xfId="2" applyNumberFormat="1" applyFont="1" applyFill="1" applyBorder="1"/>
    <xf numFmtId="0" fontId="4" fillId="0" borderId="17" xfId="0" applyFont="1" applyBorder="1"/>
    <xf numFmtId="165" fontId="4" fillId="0" borderId="17" xfId="2" applyNumberFormat="1" applyFont="1" applyFill="1" applyBorder="1"/>
    <xf numFmtId="165" fontId="4" fillId="0" borderId="10" xfId="2" applyNumberFormat="1" applyFont="1" applyBorder="1"/>
    <xf numFmtId="165" fontId="4" fillId="0" borderId="20" xfId="2" applyNumberFormat="1" applyFont="1" applyBorder="1" applyAlignment="1">
      <alignment horizontal="left"/>
    </xf>
    <xf numFmtId="165" fontId="4" fillId="5" borderId="17" xfId="2" applyNumberFormat="1" applyFont="1" applyFill="1" applyBorder="1" applyAlignment="1">
      <alignment horizontal="left"/>
    </xf>
    <xf numFmtId="0" fontId="4" fillId="0" borderId="25" xfId="0" applyFont="1" applyBorder="1"/>
    <xf numFmtId="10" fontId="4" fillId="5" borderId="25" xfId="3" applyNumberFormat="1" applyFont="1" applyFill="1" applyBorder="1"/>
    <xf numFmtId="10" fontId="4" fillId="0" borderId="25" xfId="3" applyNumberFormat="1" applyFont="1" applyFill="1" applyBorder="1"/>
    <xf numFmtId="10" fontId="4" fillId="0" borderId="24" xfId="3" applyNumberFormat="1" applyFont="1" applyBorder="1"/>
    <xf numFmtId="10" fontId="4" fillId="5" borderId="7" xfId="3" applyNumberFormat="1" applyFont="1" applyFill="1" applyBorder="1"/>
    <xf numFmtId="10" fontId="4" fillId="0" borderId="24" xfId="3" applyNumberFormat="1" applyFont="1" applyBorder="1" applyAlignment="1">
      <alignment horizontal="right"/>
    </xf>
    <xf numFmtId="10" fontId="4" fillId="5" borderId="25" xfId="3" applyNumberFormat="1" applyFont="1" applyFill="1" applyBorder="1" applyAlignment="1">
      <alignment horizontal="right"/>
    </xf>
    <xf numFmtId="10" fontId="4" fillId="6" borderId="25" xfId="3" applyNumberFormat="1" applyFont="1" applyFill="1" applyBorder="1"/>
    <xf numFmtId="165" fontId="4" fillId="3" borderId="0" xfId="0" applyNumberFormat="1" applyFont="1" applyFill="1"/>
    <xf numFmtId="164" fontId="4" fillId="0" borderId="30" xfId="1" applyNumberFormat="1" applyFont="1" applyBorder="1"/>
    <xf numFmtId="164" fontId="4" fillId="0" borderId="12" xfId="1" applyNumberFormat="1" applyFont="1" applyBorder="1" applyAlignment="1">
      <alignment horizontal="left"/>
    </xf>
    <xf numFmtId="164" fontId="4" fillId="5" borderId="30" xfId="1" applyNumberFormat="1" applyFont="1" applyFill="1" applyBorder="1"/>
    <xf numFmtId="164" fontId="4" fillId="0" borderId="17" xfId="1" applyNumberFormat="1" applyFont="1" applyBorder="1" applyAlignment="1">
      <alignment horizontal="left"/>
    </xf>
    <xf numFmtId="164" fontId="4" fillId="5" borderId="18" xfId="1" applyNumberFormat="1" applyFont="1" applyFill="1" applyBorder="1"/>
    <xf numFmtId="164" fontId="4" fillId="5" borderId="31" xfId="1" applyNumberFormat="1" applyFont="1" applyFill="1" applyBorder="1"/>
    <xf numFmtId="164" fontId="4" fillId="0" borderId="16" xfId="1" applyNumberFormat="1" applyFont="1" applyBorder="1" applyAlignment="1">
      <alignment horizontal="left"/>
    </xf>
    <xf numFmtId="164" fontId="4" fillId="5" borderId="23" xfId="1" applyNumberFormat="1" applyFont="1" applyFill="1" applyBorder="1"/>
    <xf numFmtId="165" fontId="4" fillId="5" borderId="16" xfId="2" applyNumberFormat="1" applyFont="1" applyFill="1" applyBorder="1" applyAlignment="1">
      <alignment horizontal="center"/>
    </xf>
    <xf numFmtId="165" fontId="4" fillId="0" borderId="27" xfId="2" applyNumberFormat="1" applyFont="1" applyBorder="1" applyAlignment="1">
      <alignment horizontal="center"/>
    </xf>
    <xf numFmtId="165" fontId="4" fillId="5" borderId="23" xfId="2" applyNumberFormat="1" applyFont="1" applyFill="1" applyBorder="1"/>
    <xf numFmtId="165" fontId="4" fillId="0" borderId="16" xfId="2" applyNumberFormat="1" applyFont="1" applyFill="1" applyBorder="1" applyAlignment="1">
      <alignment horizontal="center"/>
    </xf>
    <xf numFmtId="165" fontId="4" fillId="3" borderId="16" xfId="2" applyNumberFormat="1" applyFont="1" applyFill="1" applyBorder="1" applyAlignment="1">
      <alignment horizontal="left"/>
    </xf>
    <xf numFmtId="165" fontId="10" fillId="5" borderId="25" xfId="2" applyNumberFormat="1" applyFont="1" applyFill="1" applyBorder="1"/>
    <xf numFmtId="165" fontId="4" fillId="0" borderId="7" xfId="2" applyNumberFormat="1" applyFont="1" applyBorder="1" applyAlignment="1">
      <alignment horizontal="left"/>
    </xf>
    <xf numFmtId="165" fontId="4" fillId="5" borderId="7" xfId="2" applyNumberFormat="1" applyFont="1" applyFill="1" applyBorder="1" applyAlignment="1">
      <alignment horizontal="left"/>
    </xf>
    <xf numFmtId="164" fontId="4" fillId="3" borderId="0" xfId="0" applyNumberFormat="1" applyFont="1" applyFill="1"/>
    <xf numFmtId="3" fontId="4" fillId="3" borderId="0" xfId="0" applyNumberFormat="1" applyFont="1" applyFill="1"/>
    <xf numFmtId="0" fontId="11" fillId="3" borderId="0" xfId="0" applyFont="1" applyFill="1"/>
    <xf numFmtId="0" fontId="11" fillId="3" borderId="0" xfId="0" applyFont="1" applyFill="1" applyAlignment="1">
      <alignment horizontal="center"/>
    </xf>
    <xf numFmtId="165" fontId="4" fillId="3" borderId="0" xfId="2" applyNumberFormat="1" applyFont="1" applyFill="1"/>
    <xf numFmtId="165" fontId="4" fillId="3" borderId="0" xfId="2" applyNumberFormat="1" applyFont="1" applyFill="1" applyAlignment="1">
      <alignment horizontal="left"/>
    </xf>
    <xf numFmtId="165" fontId="12" fillId="3" borderId="0" xfId="2" applyNumberFormat="1" applyFont="1" applyFill="1"/>
    <xf numFmtId="0" fontId="6" fillId="3" borderId="0" xfId="0" applyFont="1" applyFill="1" applyAlignment="1">
      <alignment horizontal="right"/>
    </xf>
    <xf numFmtId="165" fontId="6" fillId="3" borderId="0" xfId="2" applyNumberFormat="1" applyFont="1" applyFill="1"/>
    <xf numFmtId="165" fontId="6" fillId="3" borderId="0" xfId="2" applyNumberFormat="1" applyFont="1" applyFill="1" applyAlignment="1">
      <alignment horizontal="left"/>
    </xf>
    <xf numFmtId="0" fontId="13" fillId="3" borderId="0" xfId="0" applyFont="1" applyFill="1"/>
    <xf numFmtId="0" fontId="14" fillId="3" borderId="0" xfId="0" applyFont="1" applyFill="1"/>
    <xf numFmtId="0" fontId="15" fillId="3" borderId="0" xfId="0" applyFont="1" applyFill="1"/>
    <xf numFmtId="164" fontId="14" fillId="3" borderId="0" xfId="1" applyNumberFormat="1" applyFont="1" applyFill="1"/>
    <xf numFmtId="164" fontId="4" fillId="3" borderId="0" xfId="1" applyNumberFormat="1" applyFont="1" applyFill="1" applyAlignment="1">
      <alignment horizontal="left" vertical="justify"/>
    </xf>
    <xf numFmtId="10" fontId="4" fillId="3" borderId="0" xfId="3" applyNumberFormat="1" applyFont="1" applyFill="1" applyAlignment="1">
      <alignment horizontal="right" vertical="justify"/>
    </xf>
    <xf numFmtId="9" fontId="4" fillId="3" borderId="0" xfId="3" applyFont="1" applyFill="1"/>
    <xf numFmtId="165" fontId="4" fillId="3" borderId="0" xfId="2" applyNumberFormat="1" applyFont="1" applyFill="1" applyAlignment="1">
      <alignment horizontal="left" vertical="justify"/>
    </xf>
    <xf numFmtId="9" fontId="4" fillId="3" borderId="0" xfId="3" applyFont="1" applyFill="1" applyAlignment="1">
      <alignment horizontal="right"/>
    </xf>
    <xf numFmtId="0" fontId="6" fillId="5" borderId="0" xfId="0" applyFont="1" applyFill="1" applyAlignment="1">
      <alignment horizontal="left" vertical="center" wrapText="1"/>
    </xf>
    <xf numFmtId="164" fontId="6" fillId="5" borderId="0" xfId="1" applyNumberFormat="1" applyFont="1" applyFill="1"/>
    <xf numFmtId="10" fontId="6" fillId="5" borderId="0" xfId="3" applyNumberFormat="1" applyFont="1" applyFill="1" applyAlignment="1">
      <alignment horizontal="right" vertical="justify"/>
    </xf>
    <xf numFmtId="9" fontId="6" fillId="5" borderId="0" xfId="3" applyFont="1" applyFill="1"/>
    <xf numFmtId="165" fontId="6" fillId="5" borderId="0" xfId="2" applyNumberFormat="1" applyFont="1" applyFill="1" applyAlignment="1">
      <alignment horizontal="left" vertical="justify"/>
    </xf>
    <xf numFmtId="0" fontId="6" fillId="3" borderId="0" xfId="0" applyFont="1" applyFill="1" applyAlignment="1">
      <alignment horizontal="left" vertical="center" wrapText="1"/>
    </xf>
    <xf numFmtId="164" fontId="6" fillId="3" borderId="0" xfId="1" applyNumberFormat="1" applyFont="1" applyFill="1"/>
    <xf numFmtId="10" fontId="6" fillId="3" borderId="0" xfId="3" applyNumberFormat="1" applyFont="1" applyFill="1" applyAlignment="1">
      <alignment horizontal="right" vertical="justify"/>
    </xf>
    <xf numFmtId="9" fontId="6" fillId="3" borderId="0" xfId="3" applyFont="1" applyFill="1"/>
    <xf numFmtId="165" fontId="6" fillId="3" borderId="0" xfId="2" applyNumberFormat="1" applyFont="1" applyFill="1" applyAlignment="1">
      <alignment horizontal="left" vertical="justify"/>
    </xf>
    <xf numFmtId="164" fontId="4" fillId="3" borderId="0" xfId="1" applyNumberFormat="1" applyFont="1" applyFill="1"/>
    <xf numFmtId="10" fontId="4" fillId="3" borderId="0" xfId="0" applyNumberFormat="1" applyFont="1" applyFill="1" applyAlignment="1">
      <alignment horizontal="right"/>
    </xf>
    <xf numFmtId="165" fontId="4" fillId="3" borderId="0" xfId="0" applyNumberFormat="1" applyFont="1" applyFill="1" applyAlignment="1">
      <alignment horizontal="left"/>
    </xf>
    <xf numFmtId="0" fontId="6" fillId="3" borderId="0" xfId="0" applyFont="1" applyFill="1" applyAlignment="1">
      <alignment horizontal="left"/>
    </xf>
    <xf numFmtId="164" fontId="6" fillId="3" borderId="0" xfId="1" applyNumberFormat="1" applyFont="1" applyFill="1" applyAlignment="1">
      <alignment horizontal="right"/>
    </xf>
    <xf numFmtId="0" fontId="16" fillId="3" borderId="0" xfId="0" applyFont="1" applyFill="1"/>
    <xf numFmtId="165" fontId="4" fillId="0" borderId="25" xfId="2" applyNumberFormat="1" applyFont="1" applyFill="1" applyBorder="1" applyAlignment="1">
      <alignment horizontal="right"/>
    </xf>
    <xf numFmtId="165" fontId="4" fillId="7" borderId="24" xfId="2" applyNumberFormat="1" applyFont="1" applyFill="1" applyBorder="1" applyAlignment="1">
      <alignment horizontal="left"/>
    </xf>
    <xf numFmtId="10" fontId="4" fillId="0" borderId="16" xfId="3" applyNumberFormat="1" applyFont="1" applyFill="1" applyBorder="1"/>
    <xf numFmtId="10" fontId="4" fillId="7" borderId="25" xfId="3" applyNumberFormat="1" applyFont="1" applyFill="1" applyBorder="1"/>
    <xf numFmtId="165" fontId="10" fillId="0" borderId="25" xfId="2" applyNumberFormat="1" applyFont="1" applyFill="1" applyBorder="1"/>
    <xf numFmtId="165" fontId="4" fillId="7" borderId="20" xfId="2" applyNumberFormat="1" applyFont="1" applyFill="1" applyBorder="1" applyAlignment="1">
      <alignment horizontal="left"/>
    </xf>
    <xf numFmtId="10" fontId="4" fillId="7" borderId="24" xfId="3" applyNumberFormat="1" applyFont="1" applyFill="1" applyBorder="1" applyAlignment="1">
      <alignment horizontal="right"/>
    </xf>
    <xf numFmtId="10" fontId="4" fillId="7" borderId="15" xfId="3" applyNumberFormat="1" applyFont="1" applyFill="1" applyBorder="1"/>
    <xf numFmtId="164" fontId="4" fillId="0" borderId="27" xfId="1" applyNumberFormat="1" applyFont="1" applyFill="1" applyBorder="1"/>
    <xf numFmtId="165" fontId="4" fillId="5" borderId="15" xfId="2" applyNumberFormat="1" applyFont="1" applyFill="1" applyBorder="1" applyAlignment="1">
      <alignment horizontal="left"/>
    </xf>
    <xf numFmtId="164" fontId="4" fillId="0" borderId="32" xfId="1" applyNumberFormat="1" applyFont="1" applyBorder="1"/>
    <xf numFmtId="164" fontId="4" fillId="0" borderId="33" xfId="1" applyNumberFormat="1" applyFont="1" applyBorder="1"/>
    <xf numFmtId="0" fontId="6" fillId="5" borderId="34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165" fontId="4" fillId="5" borderId="24" xfId="2" applyNumberFormat="1" applyFont="1" applyFill="1" applyBorder="1" applyAlignment="1">
      <alignment horizontal="right"/>
    </xf>
    <xf numFmtId="165" fontId="4" fillId="0" borderId="27" xfId="2" applyNumberFormat="1" applyFont="1" applyBorder="1" applyAlignment="1">
      <alignment horizontal="right"/>
    </xf>
    <xf numFmtId="165" fontId="4" fillId="0" borderId="36" xfId="2" applyNumberFormat="1" applyFont="1" applyFill="1" applyBorder="1" applyAlignment="1">
      <alignment horizontal="right"/>
    </xf>
    <xf numFmtId="10" fontId="4" fillId="3" borderId="0" xfId="3" applyNumberFormat="1" applyFont="1" applyFill="1"/>
    <xf numFmtId="165" fontId="4" fillId="0" borderId="0" xfId="2" applyNumberFormat="1" applyFont="1" applyFill="1"/>
    <xf numFmtId="0" fontId="9" fillId="4" borderId="4" xfId="0" applyFont="1" applyFill="1" applyBorder="1" applyAlignment="1">
      <alignment horizontal="center" vertical="center" textRotation="90"/>
    </xf>
    <xf numFmtId="0" fontId="9" fillId="4" borderId="9" xfId="0" applyFont="1" applyFill="1" applyBorder="1" applyAlignment="1">
      <alignment horizontal="center" vertical="center" textRotation="90"/>
    </xf>
    <xf numFmtId="0" fontId="9" fillId="4" borderId="7" xfId="0" applyFont="1" applyFill="1" applyBorder="1" applyAlignment="1">
      <alignment horizontal="center" vertical="center" textRotation="90"/>
    </xf>
    <xf numFmtId="165" fontId="4" fillId="5" borderId="15" xfId="2" applyNumberFormat="1" applyFont="1" applyFill="1" applyBorder="1" applyAlignment="1">
      <alignment horizontal="left"/>
    </xf>
    <xf numFmtId="165" fontId="4" fillId="5" borderId="23" xfId="2" applyNumberFormat="1" applyFont="1" applyFill="1" applyBorder="1" applyAlignment="1">
      <alignment horizontal="left"/>
    </xf>
    <xf numFmtId="165" fontId="4" fillId="5" borderId="24" xfId="2" applyNumberFormat="1" applyFont="1" applyFill="1" applyBorder="1" applyAlignment="1">
      <alignment horizontal="left"/>
    </xf>
    <xf numFmtId="165" fontId="4" fillId="5" borderId="26" xfId="2" applyNumberFormat="1" applyFont="1" applyFill="1" applyBorder="1" applyAlignment="1">
      <alignment horizontal="left"/>
    </xf>
    <xf numFmtId="165" fontId="10" fillId="5" borderId="15" xfId="4" applyNumberFormat="1" applyFont="1" applyFill="1" applyBorder="1" applyAlignment="1">
      <alignment horizontal="left"/>
    </xf>
    <xf numFmtId="165" fontId="10" fillId="5" borderId="23" xfId="4" applyNumberFormat="1" applyFont="1" applyFill="1" applyBorder="1" applyAlignment="1">
      <alignment horizontal="left"/>
    </xf>
    <xf numFmtId="10" fontId="4" fillId="5" borderId="24" xfId="3" applyNumberFormat="1" applyFont="1" applyFill="1" applyBorder="1" applyAlignment="1">
      <alignment horizontal="center"/>
    </xf>
    <xf numFmtId="10" fontId="4" fillId="5" borderId="26" xfId="3" applyNumberFormat="1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textRotation="90"/>
    </xf>
    <xf numFmtId="0" fontId="9" fillId="4" borderId="6" xfId="0" applyFont="1" applyFill="1" applyBorder="1" applyAlignment="1">
      <alignment horizontal="center" vertical="center" textRotation="90"/>
    </xf>
    <xf numFmtId="0" fontId="9" fillId="4" borderId="29" xfId="0" applyFont="1" applyFill="1" applyBorder="1" applyAlignment="1">
      <alignment horizontal="center" vertical="center" textRotation="90"/>
    </xf>
    <xf numFmtId="164" fontId="4" fillId="5" borderId="15" xfId="1" applyNumberFormat="1" applyFont="1" applyFill="1" applyBorder="1" applyAlignment="1">
      <alignment horizontal="left" vertical="top"/>
    </xf>
    <xf numFmtId="164" fontId="4" fillId="5" borderId="23" xfId="1" applyNumberFormat="1" applyFont="1" applyFill="1" applyBorder="1" applyAlignment="1">
      <alignment horizontal="left" vertical="top"/>
    </xf>
    <xf numFmtId="10" fontId="4" fillId="5" borderId="15" xfId="3" applyNumberFormat="1" applyFont="1" applyFill="1" applyBorder="1" applyAlignment="1">
      <alignment horizontal="center"/>
    </xf>
    <xf numFmtId="10" fontId="4" fillId="5" borderId="23" xfId="3" applyNumberFormat="1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3" fillId="0" borderId="0" xfId="0" applyFont="1"/>
    <xf numFmtId="0" fontId="5" fillId="4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5" fontId="10" fillId="5" borderId="16" xfId="4" applyNumberFormat="1" applyFont="1" applyFill="1" applyBorder="1" applyAlignment="1">
      <alignment horizontal="left"/>
    </xf>
  </cellXfs>
  <cellStyles count="5">
    <cellStyle name="Bad" xfId="4" builtinId="27"/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11</xdr:row>
      <xdr:rowOff>0</xdr:rowOff>
    </xdr:from>
    <xdr:to>
      <xdr:col>6</xdr:col>
      <xdr:colOff>762000</xdr:colOff>
      <xdr:row>13</xdr:row>
      <xdr:rowOff>96610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4097"/>
            </a:ext>
            <a:ext uri="{FF2B5EF4-FFF2-40B4-BE49-F238E27FC236}">
              <a16:creationId xmlns:a16="http://schemas.microsoft.com/office/drawing/2014/main" id="{151F092B-528D-401B-83C1-4CD7B6C22CB5}"/>
            </a:ext>
          </a:extLst>
        </xdr:cNvPr>
        <xdr:cNvSpPr/>
      </xdr:nvSpPr>
      <xdr:spPr bwMode="auto">
        <a:xfrm>
          <a:off x="7143750" y="2381250"/>
          <a:ext cx="762000" cy="563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762000</xdr:colOff>
      <xdr:row>13</xdr:row>
      <xdr:rowOff>96610</xdr:rowOff>
    </xdr:to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4098"/>
            </a:ext>
            <a:ext uri="{FF2B5EF4-FFF2-40B4-BE49-F238E27FC236}">
              <a16:creationId xmlns:a16="http://schemas.microsoft.com/office/drawing/2014/main" id="{7E986A43-0C12-4CD8-A26F-716E9C48B4D4}"/>
            </a:ext>
          </a:extLst>
        </xdr:cNvPr>
        <xdr:cNvSpPr/>
      </xdr:nvSpPr>
      <xdr:spPr bwMode="auto">
        <a:xfrm>
          <a:off x="7143750" y="2381250"/>
          <a:ext cx="762000" cy="563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762000</xdr:colOff>
      <xdr:row>13</xdr:row>
      <xdr:rowOff>96610</xdr:rowOff>
    </xdr:to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4099"/>
            </a:ext>
            <a:ext uri="{FF2B5EF4-FFF2-40B4-BE49-F238E27FC236}">
              <a16:creationId xmlns:a16="http://schemas.microsoft.com/office/drawing/2014/main" id="{8C9DE027-26F8-4C43-8AEE-C7021C8FC00E}"/>
            </a:ext>
          </a:extLst>
        </xdr:cNvPr>
        <xdr:cNvSpPr/>
      </xdr:nvSpPr>
      <xdr:spPr bwMode="auto">
        <a:xfrm>
          <a:off x="7143750" y="2381250"/>
          <a:ext cx="762000" cy="563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762000</xdr:colOff>
      <xdr:row>13</xdr:row>
      <xdr:rowOff>96610</xdr:rowOff>
    </xdr:to>
    <xdr:sp macro="" textlink="">
      <xdr:nvSpPr>
        <xdr:cNvPr id="5" name="Object 4" hidden="1">
          <a:extLst>
            <a:ext uri="{63B3BB69-23CF-44E3-9099-C40C66FF867C}">
              <a14:compatExt xmlns:a14="http://schemas.microsoft.com/office/drawing/2010/main" spid="_x0000_s4100"/>
            </a:ext>
            <a:ext uri="{FF2B5EF4-FFF2-40B4-BE49-F238E27FC236}">
              <a16:creationId xmlns:a16="http://schemas.microsoft.com/office/drawing/2014/main" id="{28130026-C123-4782-8670-B9F8E650EC0A}"/>
            </a:ext>
          </a:extLst>
        </xdr:cNvPr>
        <xdr:cNvSpPr/>
      </xdr:nvSpPr>
      <xdr:spPr bwMode="auto">
        <a:xfrm>
          <a:off x="7143750" y="2381250"/>
          <a:ext cx="762000" cy="563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762000</xdr:colOff>
      <xdr:row>13</xdr:row>
      <xdr:rowOff>96610</xdr:rowOff>
    </xdr:to>
    <xdr:sp macro="" textlink="">
      <xdr:nvSpPr>
        <xdr:cNvPr id="6" name="Object 5" hidden="1">
          <a:extLst>
            <a:ext uri="{63B3BB69-23CF-44E3-9099-C40C66FF867C}">
              <a14:compatExt xmlns:a14="http://schemas.microsoft.com/office/drawing/2010/main" spid="_x0000_s4101"/>
            </a:ext>
            <a:ext uri="{FF2B5EF4-FFF2-40B4-BE49-F238E27FC236}">
              <a16:creationId xmlns:a16="http://schemas.microsoft.com/office/drawing/2014/main" id="{ABA4D98B-D6C5-43DD-AFA8-2C405CC69A03}"/>
            </a:ext>
          </a:extLst>
        </xdr:cNvPr>
        <xdr:cNvSpPr/>
      </xdr:nvSpPr>
      <xdr:spPr bwMode="auto">
        <a:xfrm>
          <a:off x="7143750" y="2381250"/>
          <a:ext cx="762000" cy="563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762000</xdr:colOff>
      <xdr:row>13</xdr:row>
      <xdr:rowOff>96610</xdr:rowOff>
    </xdr:to>
    <xdr:sp macro="" textlink="">
      <xdr:nvSpPr>
        <xdr:cNvPr id="7" name="Object 6" hidden="1">
          <a:extLst>
            <a:ext uri="{63B3BB69-23CF-44E3-9099-C40C66FF867C}">
              <a14:compatExt xmlns:a14="http://schemas.microsoft.com/office/drawing/2010/main" spid="_x0000_s4102"/>
            </a:ext>
            <a:ext uri="{FF2B5EF4-FFF2-40B4-BE49-F238E27FC236}">
              <a16:creationId xmlns:a16="http://schemas.microsoft.com/office/drawing/2014/main" id="{AF5C92FC-86F4-4563-86BE-98E63AEAE983}"/>
            </a:ext>
          </a:extLst>
        </xdr:cNvPr>
        <xdr:cNvSpPr/>
      </xdr:nvSpPr>
      <xdr:spPr bwMode="auto">
        <a:xfrm>
          <a:off x="7143750" y="2381250"/>
          <a:ext cx="762000" cy="563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762000</xdr:colOff>
      <xdr:row>13</xdr:row>
      <xdr:rowOff>96610</xdr:rowOff>
    </xdr:to>
    <xdr:sp macro="" textlink="">
      <xdr:nvSpPr>
        <xdr:cNvPr id="8" name="Object 7" hidden="1">
          <a:extLst>
            <a:ext uri="{63B3BB69-23CF-44E3-9099-C40C66FF867C}">
              <a14:compatExt xmlns:a14="http://schemas.microsoft.com/office/drawing/2010/main" spid="_x0000_s4103"/>
            </a:ext>
            <a:ext uri="{FF2B5EF4-FFF2-40B4-BE49-F238E27FC236}">
              <a16:creationId xmlns:a16="http://schemas.microsoft.com/office/drawing/2014/main" id="{56FE5C07-3DBF-44E7-981E-E21FB5266FE1}"/>
            </a:ext>
          </a:extLst>
        </xdr:cNvPr>
        <xdr:cNvSpPr/>
      </xdr:nvSpPr>
      <xdr:spPr bwMode="auto">
        <a:xfrm>
          <a:off x="7143750" y="2381250"/>
          <a:ext cx="762000" cy="563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762000</xdr:colOff>
      <xdr:row>13</xdr:row>
      <xdr:rowOff>96610</xdr:rowOff>
    </xdr:to>
    <xdr:sp macro="" textlink="">
      <xdr:nvSpPr>
        <xdr:cNvPr id="9" name="Object 8" hidden="1">
          <a:extLst>
            <a:ext uri="{63B3BB69-23CF-44E3-9099-C40C66FF867C}">
              <a14:compatExt xmlns:a14="http://schemas.microsoft.com/office/drawing/2010/main" spid="_x0000_s4104"/>
            </a:ext>
            <a:ext uri="{FF2B5EF4-FFF2-40B4-BE49-F238E27FC236}">
              <a16:creationId xmlns:a16="http://schemas.microsoft.com/office/drawing/2014/main" id="{FCD224DB-5191-4358-98D4-F5CE7C4DA026}"/>
            </a:ext>
          </a:extLst>
        </xdr:cNvPr>
        <xdr:cNvSpPr/>
      </xdr:nvSpPr>
      <xdr:spPr bwMode="auto">
        <a:xfrm>
          <a:off x="7143750" y="2381250"/>
          <a:ext cx="762000" cy="563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762000</xdr:colOff>
      <xdr:row>13</xdr:row>
      <xdr:rowOff>96610</xdr:rowOff>
    </xdr:to>
    <xdr:sp macro="" textlink="">
      <xdr:nvSpPr>
        <xdr:cNvPr id="10" name="Object 9" hidden="1">
          <a:extLst>
            <a:ext uri="{63B3BB69-23CF-44E3-9099-C40C66FF867C}">
              <a14:compatExt xmlns:a14="http://schemas.microsoft.com/office/drawing/2010/main" spid="_x0000_s4105"/>
            </a:ext>
            <a:ext uri="{FF2B5EF4-FFF2-40B4-BE49-F238E27FC236}">
              <a16:creationId xmlns:a16="http://schemas.microsoft.com/office/drawing/2014/main" id="{CF6A5A94-83B3-4D03-B2A9-C78F27F66CFE}"/>
            </a:ext>
          </a:extLst>
        </xdr:cNvPr>
        <xdr:cNvSpPr/>
      </xdr:nvSpPr>
      <xdr:spPr bwMode="auto">
        <a:xfrm>
          <a:off x="7143750" y="2381250"/>
          <a:ext cx="762000" cy="563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762000</xdr:colOff>
      <xdr:row>13</xdr:row>
      <xdr:rowOff>96610</xdr:rowOff>
    </xdr:to>
    <xdr:sp macro="" textlink="">
      <xdr:nvSpPr>
        <xdr:cNvPr id="11" name="Object 10" hidden="1">
          <a:extLst>
            <a:ext uri="{63B3BB69-23CF-44E3-9099-C40C66FF867C}">
              <a14:compatExt xmlns:a14="http://schemas.microsoft.com/office/drawing/2010/main" spid="_x0000_s4106"/>
            </a:ext>
            <a:ext uri="{FF2B5EF4-FFF2-40B4-BE49-F238E27FC236}">
              <a16:creationId xmlns:a16="http://schemas.microsoft.com/office/drawing/2014/main" id="{6738E0EA-430A-4E13-B62A-C7CE8AEF8A48}"/>
            </a:ext>
          </a:extLst>
        </xdr:cNvPr>
        <xdr:cNvSpPr/>
      </xdr:nvSpPr>
      <xdr:spPr bwMode="auto">
        <a:xfrm>
          <a:off x="7143750" y="2381250"/>
          <a:ext cx="762000" cy="563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762000</xdr:colOff>
      <xdr:row>13</xdr:row>
      <xdr:rowOff>96610</xdr:rowOff>
    </xdr:to>
    <xdr:sp macro="" textlink="">
      <xdr:nvSpPr>
        <xdr:cNvPr id="12" name="Object 11" hidden="1">
          <a:extLst>
            <a:ext uri="{63B3BB69-23CF-44E3-9099-C40C66FF867C}">
              <a14:compatExt xmlns:a14="http://schemas.microsoft.com/office/drawing/2010/main" spid="_x0000_s4107"/>
            </a:ext>
            <a:ext uri="{FF2B5EF4-FFF2-40B4-BE49-F238E27FC236}">
              <a16:creationId xmlns:a16="http://schemas.microsoft.com/office/drawing/2014/main" id="{7E965ABF-E7BC-4BAF-B488-6CF1C20806F1}"/>
            </a:ext>
          </a:extLst>
        </xdr:cNvPr>
        <xdr:cNvSpPr/>
      </xdr:nvSpPr>
      <xdr:spPr bwMode="auto">
        <a:xfrm>
          <a:off x="7143750" y="2381250"/>
          <a:ext cx="762000" cy="563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762000</xdr:colOff>
      <xdr:row>13</xdr:row>
      <xdr:rowOff>96610</xdr:rowOff>
    </xdr:to>
    <xdr:sp macro="" textlink="">
      <xdr:nvSpPr>
        <xdr:cNvPr id="13" name="Object 12" hidden="1">
          <a:extLst>
            <a:ext uri="{63B3BB69-23CF-44E3-9099-C40C66FF867C}">
              <a14:compatExt xmlns:a14="http://schemas.microsoft.com/office/drawing/2010/main" spid="_x0000_s4108"/>
            </a:ext>
            <a:ext uri="{FF2B5EF4-FFF2-40B4-BE49-F238E27FC236}">
              <a16:creationId xmlns:a16="http://schemas.microsoft.com/office/drawing/2014/main" id="{8CA904A0-BB65-4452-9ACD-41E32B707AEA}"/>
            </a:ext>
          </a:extLst>
        </xdr:cNvPr>
        <xdr:cNvSpPr/>
      </xdr:nvSpPr>
      <xdr:spPr bwMode="auto">
        <a:xfrm>
          <a:off x="7143750" y="2381250"/>
          <a:ext cx="762000" cy="563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14</xdr:row>
      <xdr:rowOff>0</xdr:rowOff>
    </xdr:from>
    <xdr:to>
      <xdr:col>6</xdr:col>
      <xdr:colOff>762000</xdr:colOff>
      <xdr:row>17</xdr:row>
      <xdr:rowOff>53340</xdr:rowOff>
    </xdr:to>
    <xdr:sp macro="" textlink="">
      <xdr:nvSpPr>
        <xdr:cNvPr id="14" name="Object 13" hidden="1">
          <a:extLst>
            <a:ext uri="{63B3BB69-23CF-44E3-9099-C40C66FF867C}">
              <a14:compatExt xmlns:a14="http://schemas.microsoft.com/office/drawing/2010/main" spid="_x0000_s4109"/>
            </a:ext>
            <a:ext uri="{FF2B5EF4-FFF2-40B4-BE49-F238E27FC236}">
              <a16:creationId xmlns:a16="http://schemas.microsoft.com/office/drawing/2014/main" id="{C2C7D34E-63BD-493B-BEFF-2B7987D3D93A}"/>
            </a:ext>
          </a:extLst>
        </xdr:cNvPr>
        <xdr:cNvSpPr/>
      </xdr:nvSpPr>
      <xdr:spPr bwMode="auto">
        <a:xfrm>
          <a:off x="7143750" y="3048000"/>
          <a:ext cx="762000" cy="624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762000</xdr:colOff>
      <xdr:row>13</xdr:row>
      <xdr:rowOff>92800</xdr:rowOff>
    </xdr:to>
    <xdr:sp macro="" textlink="">
      <xdr:nvSpPr>
        <xdr:cNvPr id="15" name="Object 14" hidden="1">
          <a:extLst>
            <a:ext uri="{63B3BB69-23CF-44E3-9099-C40C66FF867C}">
              <a14:compatExt xmlns:a14="http://schemas.microsoft.com/office/drawing/2010/main" spid="_x0000_s4110"/>
            </a:ext>
            <a:ext uri="{FF2B5EF4-FFF2-40B4-BE49-F238E27FC236}">
              <a16:creationId xmlns:a16="http://schemas.microsoft.com/office/drawing/2014/main" id="{57DF3156-26B6-441F-8DAD-3BA1E2291F94}"/>
            </a:ext>
          </a:extLst>
        </xdr:cNvPr>
        <xdr:cNvSpPr/>
      </xdr:nvSpPr>
      <xdr:spPr bwMode="auto">
        <a:xfrm>
          <a:off x="7143750" y="2381250"/>
          <a:ext cx="762000" cy="55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762000</xdr:colOff>
      <xdr:row>13</xdr:row>
      <xdr:rowOff>96610</xdr:rowOff>
    </xdr:to>
    <xdr:sp macro="" textlink="">
      <xdr:nvSpPr>
        <xdr:cNvPr id="16" name="Object 15" hidden="1">
          <a:extLst>
            <a:ext uri="{63B3BB69-23CF-44E3-9099-C40C66FF867C}">
              <a14:compatExt xmlns:a14="http://schemas.microsoft.com/office/drawing/2010/main" spid="_x0000_s4111"/>
            </a:ext>
            <a:ext uri="{FF2B5EF4-FFF2-40B4-BE49-F238E27FC236}">
              <a16:creationId xmlns:a16="http://schemas.microsoft.com/office/drawing/2014/main" id="{8D4775B5-EBCF-4BF5-BE8E-6832F35BCE3E}"/>
            </a:ext>
          </a:extLst>
        </xdr:cNvPr>
        <xdr:cNvSpPr/>
      </xdr:nvSpPr>
      <xdr:spPr bwMode="auto">
        <a:xfrm>
          <a:off x="7143750" y="2381250"/>
          <a:ext cx="762000" cy="563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762000</xdr:colOff>
      <xdr:row>13</xdr:row>
      <xdr:rowOff>96610</xdr:rowOff>
    </xdr:to>
    <xdr:sp macro="" textlink="">
      <xdr:nvSpPr>
        <xdr:cNvPr id="17" name="Object 16" hidden="1">
          <a:extLst>
            <a:ext uri="{63B3BB69-23CF-44E3-9099-C40C66FF867C}">
              <a14:compatExt xmlns:a14="http://schemas.microsoft.com/office/drawing/2010/main" spid="_x0000_s4112"/>
            </a:ext>
            <a:ext uri="{FF2B5EF4-FFF2-40B4-BE49-F238E27FC236}">
              <a16:creationId xmlns:a16="http://schemas.microsoft.com/office/drawing/2014/main" id="{5A503FC7-5221-4102-AE5E-227618E0ABB8}"/>
            </a:ext>
          </a:extLst>
        </xdr:cNvPr>
        <xdr:cNvSpPr/>
      </xdr:nvSpPr>
      <xdr:spPr bwMode="auto">
        <a:xfrm>
          <a:off x="7143750" y="2381250"/>
          <a:ext cx="762000" cy="563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762000</xdr:colOff>
      <xdr:row>13</xdr:row>
      <xdr:rowOff>96610</xdr:rowOff>
    </xdr:to>
    <xdr:sp macro="" textlink="">
      <xdr:nvSpPr>
        <xdr:cNvPr id="18" name="Object 17" hidden="1">
          <a:extLst>
            <a:ext uri="{63B3BB69-23CF-44E3-9099-C40C66FF867C}">
              <a14:compatExt xmlns:a14="http://schemas.microsoft.com/office/drawing/2010/main" spid="_x0000_s4113"/>
            </a:ext>
            <a:ext uri="{FF2B5EF4-FFF2-40B4-BE49-F238E27FC236}">
              <a16:creationId xmlns:a16="http://schemas.microsoft.com/office/drawing/2014/main" id="{3E5B73B9-3D85-43B6-B567-2A86AE305EF0}"/>
            </a:ext>
          </a:extLst>
        </xdr:cNvPr>
        <xdr:cNvSpPr/>
      </xdr:nvSpPr>
      <xdr:spPr bwMode="auto">
        <a:xfrm>
          <a:off x="7143750" y="2381250"/>
          <a:ext cx="762000" cy="563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762000</xdr:colOff>
      <xdr:row>13</xdr:row>
      <xdr:rowOff>96610</xdr:rowOff>
    </xdr:to>
    <xdr:sp macro="" textlink="">
      <xdr:nvSpPr>
        <xdr:cNvPr id="19" name="Object 18" hidden="1">
          <a:extLst>
            <a:ext uri="{63B3BB69-23CF-44E3-9099-C40C66FF867C}">
              <a14:compatExt xmlns:a14="http://schemas.microsoft.com/office/drawing/2010/main" spid="_x0000_s4114"/>
            </a:ext>
            <a:ext uri="{FF2B5EF4-FFF2-40B4-BE49-F238E27FC236}">
              <a16:creationId xmlns:a16="http://schemas.microsoft.com/office/drawing/2014/main" id="{0BAE5C8A-1397-4EFD-9E99-689145EA6A6B}"/>
            </a:ext>
          </a:extLst>
        </xdr:cNvPr>
        <xdr:cNvSpPr/>
      </xdr:nvSpPr>
      <xdr:spPr bwMode="auto">
        <a:xfrm>
          <a:off x="7143750" y="2381250"/>
          <a:ext cx="762000" cy="563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7</xdr:col>
      <xdr:colOff>0</xdr:colOff>
      <xdr:row>11</xdr:row>
      <xdr:rowOff>0</xdr:rowOff>
    </xdr:from>
    <xdr:ext cx="762000" cy="556985"/>
    <xdr:sp macro="" textlink="">
      <xdr:nvSpPr>
        <xdr:cNvPr id="20" name="Object 1" hidden="1">
          <a:extLst>
            <a:ext uri="{63B3BB69-23CF-44E3-9099-C40C66FF867C}">
              <a14:compatExt xmlns:a14="http://schemas.microsoft.com/office/drawing/2010/main" spid="_x0000_s4097"/>
            </a:ext>
            <a:ext uri="{FF2B5EF4-FFF2-40B4-BE49-F238E27FC236}">
              <a16:creationId xmlns:a16="http://schemas.microsoft.com/office/drawing/2014/main" id="{83900545-BB76-48A8-A6A4-ECE985B177CC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11</xdr:row>
      <xdr:rowOff>0</xdr:rowOff>
    </xdr:from>
    <xdr:ext cx="762000" cy="556985"/>
    <xdr:sp macro="" textlink="">
      <xdr:nvSpPr>
        <xdr:cNvPr id="21" name="Object 2" hidden="1">
          <a:extLst>
            <a:ext uri="{63B3BB69-23CF-44E3-9099-C40C66FF867C}">
              <a14:compatExt xmlns:a14="http://schemas.microsoft.com/office/drawing/2010/main" spid="_x0000_s4098"/>
            </a:ext>
            <a:ext uri="{FF2B5EF4-FFF2-40B4-BE49-F238E27FC236}">
              <a16:creationId xmlns:a16="http://schemas.microsoft.com/office/drawing/2014/main" id="{4F7340C6-9C9E-4D14-97BA-DA224D89E251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11</xdr:row>
      <xdr:rowOff>0</xdr:rowOff>
    </xdr:from>
    <xdr:ext cx="762000" cy="556985"/>
    <xdr:sp macro="" textlink="">
      <xdr:nvSpPr>
        <xdr:cNvPr id="22" name="Object 3" hidden="1">
          <a:extLst>
            <a:ext uri="{63B3BB69-23CF-44E3-9099-C40C66FF867C}">
              <a14:compatExt xmlns:a14="http://schemas.microsoft.com/office/drawing/2010/main" spid="_x0000_s4099"/>
            </a:ext>
            <a:ext uri="{FF2B5EF4-FFF2-40B4-BE49-F238E27FC236}">
              <a16:creationId xmlns:a16="http://schemas.microsoft.com/office/drawing/2014/main" id="{2BB3D67F-A0DF-4817-98E0-A5A03461176D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11</xdr:row>
      <xdr:rowOff>0</xdr:rowOff>
    </xdr:from>
    <xdr:ext cx="762000" cy="556985"/>
    <xdr:sp macro="" textlink="">
      <xdr:nvSpPr>
        <xdr:cNvPr id="23" name="Object 4" hidden="1">
          <a:extLst>
            <a:ext uri="{63B3BB69-23CF-44E3-9099-C40C66FF867C}">
              <a14:compatExt xmlns:a14="http://schemas.microsoft.com/office/drawing/2010/main" spid="_x0000_s4100"/>
            </a:ext>
            <a:ext uri="{FF2B5EF4-FFF2-40B4-BE49-F238E27FC236}">
              <a16:creationId xmlns:a16="http://schemas.microsoft.com/office/drawing/2014/main" id="{8131B26F-DFBE-4A94-98B5-F7896A388BB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11</xdr:row>
      <xdr:rowOff>0</xdr:rowOff>
    </xdr:from>
    <xdr:ext cx="762000" cy="556985"/>
    <xdr:sp macro="" textlink="">
      <xdr:nvSpPr>
        <xdr:cNvPr id="24" name="Object 5" hidden="1">
          <a:extLst>
            <a:ext uri="{63B3BB69-23CF-44E3-9099-C40C66FF867C}">
              <a14:compatExt xmlns:a14="http://schemas.microsoft.com/office/drawing/2010/main" spid="_x0000_s4101"/>
            </a:ext>
            <a:ext uri="{FF2B5EF4-FFF2-40B4-BE49-F238E27FC236}">
              <a16:creationId xmlns:a16="http://schemas.microsoft.com/office/drawing/2014/main" id="{9875902C-A29B-4896-911A-428F07CFEAE8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11</xdr:row>
      <xdr:rowOff>0</xdr:rowOff>
    </xdr:from>
    <xdr:ext cx="762000" cy="556985"/>
    <xdr:sp macro="" textlink="">
      <xdr:nvSpPr>
        <xdr:cNvPr id="25" name="Object 6" hidden="1">
          <a:extLst>
            <a:ext uri="{63B3BB69-23CF-44E3-9099-C40C66FF867C}">
              <a14:compatExt xmlns:a14="http://schemas.microsoft.com/office/drawing/2010/main" spid="_x0000_s4102"/>
            </a:ext>
            <a:ext uri="{FF2B5EF4-FFF2-40B4-BE49-F238E27FC236}">
              <a16:creationId xmlns:a16="http://schemas.microsoft.com/office/drawing/2014/main" id="{312BCF4A-DCA5-4DBD-8615-5C6BAE2AF8EC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11</xdr:row>
      <xdr:rowOff>0</xdr:rowOff>
    </xdr:from>
    <xdr:ext cx="762000" cy="556985"/>
    <xdr:sp macro="" textlink="">
      <xdr:nvSpPr>
        <xdr:cNvPr id="26" name="Object 7" hidden="1">
          <a:extLst>
            <a:ext uri="{63B3BB69-23CF-44E3-9099-C40C66FF867C}">
              <a14:compatExt xmlns:a14="http://schemas.microsoft.com/office/drawing/2010/main" spid="_x0000_s4103"/>
            </a:ext>
            <a:ext uri="{FF2B5EF4-FFF2-40B4-BE49-F238E27FC236}">
              <a16:creationId xmlns:a16="http://schemas.microsoft.com/office/drawing/2014/main" id="{79577DBA-D2C9-4484-AFD9-4F5D287C9E50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11</xdr:row>
      <xdr:rowOff>0</xdr:rowOff>
    </xdr:from>
    <xdr:ext cx="762000" cy="556985"/>
    <xdr:sp macro="" textlink="">
      <xdr:nvSpPr>
        <xdr:cNvPr id="27" name="Object 8" hidden="1">
          <a:extLst>
            <a:ext uri="{63B3BB69-23CF-44E3-9099-C40C66FF867C}">
              <a14:compatExt xmlns:a14="http://schemas.microsoft.com/office/drawing/2010/main" spid="_x0000_s4104"/>
            </a:ext>
            <a:ext uri="{FF2B5EF4-FFF2-40B4-BE49-F238E27FC236}">
              <a16:creationId xmlns:a16="http://schemas.microsoft.com/office/drawing/2014/main" id="{7179242B-5E10-4D70-9B65-CF1AE276AAB7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11</xdr:row>
      <xdr:rowOff>0</xdr:rowOff>
    </xdr:from>
    <xdr:ext cx="762000" cy="556985"/>
    <xdr:sp macro="" textlink="">
      <xdr:nvSpPr>
        <xdr:cNvPr id="28" name="Object 9" hidden="1">
          <a:extLst>
            <a:ext uri="{63B3BB69-23CF-44E3-9099-C40C66FF867C}">
              <a14:compatExt xmlns:a14="http://schemas.microsoft.com/office/drawing/2010/main" spid="_x0000_s4105"/>
            </a:ext>
            <a:ext uri="{FF2B5EF4-FFF2-40B4-BE49-F238E27FC236}">
              <a16:creationId xmlns:a16="http://schemas.microsoft.com/office/drawing/2014/main" id="{42C8D83F-D653-44E9-BBA7-D377E9EBB70D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11</xdr:row>
      <xdr:rowOff>0</xdr:rowOff>
    </xdr:from>
    <xdr:ext cx="762000" cy="556985"/>
    <xdr:sp macro="" textlink="">
      <xdr:nvSpPr>
        <xdr:cNvPr id="29" name="Object 10" hidden="1">
          <a:extLst>
            <a:ext uri="{63B3BB69-23CF-44E3-9099-C40C66FF867C}">
              <a14:compatExt xmlns:a14="http://schemas.microsoft.com/office/drawing/2010/main" spid="_x0000_s4106"/>
            </a:ext>
            <a:ext uri="{FF2B5EF4-FFF2-40B4-BE49-F238E27FC236}">
              <a16:creationId xmlns:a16="http://schemas.microsoft.com/office/drawing/2014/main" id="{E0A86BB0-5222-4C2F-9ED0-ABF974E199D1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11</xdr:row>
      <xdr:rowOff>0</xdr:rowOff>
    </xdr:from>
    <xdr:ext cx="762000" cy="556985"/>
    <xdr:sp macro="" textlink="">
      <xdr:nvSpPr>
        <xdr:cNvPr id="30" name="Object 11" hidden="1">
          <a:extLst>
            <a:ext uri="{63B3BB69-23CF-44E3-9099-C40C66FF867C}">
              <a14:compatExt xmlns:a14="http://schemas.microsoft.com/office/drawing/2010/main" spid="_x0000_s4107"/>
            </a:ext>
            <a:ext uri="{FF2B5EF4-FFF2-40B4-BE49-F238E27FC236}">
              <a16:creationId xmlns:a16="http://schemas.microsoft.com/office/drawing/2014/main" id="{138D0DA4-0B78-4057-9621-19CBB71786A4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11</xdr:row>
      <xdr:rowOff>0</xdr:rowOff>
    </xdr:from>
    <xdr:ext cx="762000" cy="556985"/>
    <xdr:sp macro="" textlink="">
      <xdr:nvSpPr>
        <xdr:cNvPr id="31" name="Object 12" hidden="1">
          <a:extLst>
            <a:ext uri="{63B3BB69-23CF-44E3-9099-C40C66FF867C}">
              <a14:compatExt xmlns:a14="http://schemas.microsoft.com/office/drawing/2010/main" spid="_x0000_s4108"/>
            </a:ext>
            <a:ext uri="{FF2B5EF4-FFF2-40B4-BE49-F238E27FC236}">
              <a16:creationId xmlns:a16="http://schemas.microsoft.com/office/drawing/2014/main" id="{42AA76C6-B3A1-4229-B6D4-6DFD00B662DE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11</xdr:row>
      <xdr:rowOff>0</xdr:rowOff>
    </xdr:from>
    <xdr:ext cx="762000" cy="553175"/>
    <xdr:sp macro="" textlink="">
      <xdr:nvSpPr>
        <xdr:cNvPr id="32" name="Object 14" hidden="1">
          <a:extLst>
            <a:ext uri="{63B3BB69-23CF-44E3-9099-C40C66FF867C}">
              <a14:compatExt xmlns:a14="http://schemas.microsoft.com/office/drawing/2010/main" spid="_x0000_s4110"/>
            </a:ext>
            <a:ext uri="{FF2B5EF4-FFF2-40B4-BE49-F238E27FC236}">
              <a16:creationId xmlns:a16="http://schemas.microsoft.com/office/drawing/2014/main" id="{4C79D0CF-D375-405D-A829-0F69525E930E}"/>
            </a:ext>
          </a:extLst>
        </xdr:cNvPr>
        <xdr:cNvSpPr/>
      </xdr:nvSpPr>
      <xdr:spPr bwMode="auto">
        <a:xfrm>
          <a:off x="2317750" y="2365375"/>
          <a:ext cx="762000" cy="553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11</xdr:row>
      <xdr:rowOff>0</xdr:rowOff>
    </xdr:from>
    <xdr:ext cx="762000" cy="556985"/>
    <xdr:sp macro="" textlink="">
      <xdr:nvSpPr>
        <xdr:cNvPr id="33" name="Object 15" hidden="1">
          <a:extLst>
            <a:ext uri="{63B3BB69-23CF-44E3-9099-C40C66FF867C}">
              <a14:compatExt xmlns:a14="http://schemas.microsoft.com/office/drawing/2010/main" spid="_x0000_s4111"/>
            </a:ext>
            <a:ext uri="{FF2B5EF4-FFF2-40B4-BE49-F238E27FC236}">
              <a16:creationId xmlns:a16="http://schemas.microsoft.com/office/drawing/2014/main" id="{D52C7663-440C-4DA0-BA8A-E6DA07FD7E21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11</xdr:row>
      <xdr:rowOff>0</xdr:rowOff>
    </xdr:from>
    <xdr:ext cx="762000" cy="556985"/>
    <xdr:sp macro="" textlink="">
      <xdr:nvSpPr>
        <xdr:cNvPr id="34" name="Object 16" hidden="1">
          <a:extLst>
            <a:ext uri="{63B3BB69-23CF-44E3-9099-C40C66FF867C}">
              <a14:compatExt xmlns:a14="http://schemas.microsoft.com/office/drawing/2010/main" spid="_x0000_s4112"/>
            </a:ext>
            <a:ext uri="{FF2B5EF4-FFF2-40B4-BE49-F238E27FC236}">
              <a16:creationId xmlns:a16="http://schemas.microsoft.com/office/drawing/2014/main" id="{2B87F0E0-CE4A-4E61-9A08-035383536A19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11</xdr:row>
      <xdr:rowOff>0</xdr:rowOff>
    </xdr:from>
    <xdr:ext cx="762000" cy="556985"/>
    <xdr:sp macro="" textlink="">
      <xdr:nvSpPr>
        <xdr:cNvPr id="35" name="Object 17" hidden="1">
          <a:extLst>
            <a:ext uri="{63B3BB69-23CF-44E3-9099-C40C66FF867C}">
              <a14:compatExt xmlns:a14="http://schemas.microsoft.com/office/drawing/2010/main" spid="_x0000_s4113"/>
            </a:ext>
            <a:ext uri="{FF2B5EF4-FFF2-40B4-BE49-F238E27FC236}">
              <a16:creationId xmlns:a16="http://schemas.microsoft.com/office/drawing/2014/main" id="{621D54BF-58F4-490E-9B42-58275213A8EA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11</xdr:row>
      <xdr:rowOff>0</xdr:rowOff>
    </xdr:from>
    <xdr:ext cx="762000" cy="556985"/>
    <xdr:sp macro="" textlink="">
      <xdr:nvSpPr>
        <xdr:cNvPr id="36" name="Object 18" hidden="1">
          <a:extLst>
            <a:ext uri="{63B3BB69-23CF-44E3-9099-C40C66FF867C}">
              <a14:compatExt xmlns:a14="http://schemas.microsoft.com/office/drawing/2010/main" spid="_x0000_s4114"/>
            </a:ext>
            <a:ext uri="{FF2B5EF4-FFF2-40B4-BE49-F238E27FC236}">
              <a16:creationId xmlns:a16="http://schemas.microsoft.com/office/drawing/2014/main" id="{09066C24-E11D-4092-A680-B2AC8C0E061D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11</xdr:row>
      <xdr:rowOff>0</xdr:rowOff>
    </xdr:from>
    <xdr:ext cx="762000" cy="556985"/>
    <xdr:sp macro="" textlink="">
      <xdr:nvSpPr>
        <xdr:cNvPr id="37" name="Object 1" hidden="1">
          <a:extLst>
            <a:ext uri="{63B3BB69-23CF-44E3-9099-C40C66FF867C}">
              <a14:compatExt xmlns:a14="http://schemas.microsoft.com/office/drawing/2010/main" spid="_x0000_s4097"/>
            </a:ext>
            <a:ext uri="{FF2B5EF4-FFF2-40B4-BE49-F238E27FC236}">
              <a16:creationId xmlns:a16="http://schemas.microsoft.com/office/drawing/2014/main" id="{2B04AA75-1A38-402D-B297-D84B86392916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11</xdr:row>
      <xdr:rowOff>0</xdr:rowOff>
    </xdr:from>
    <xdr:ext cx="762000" cy="556985"/>
    <xdr:sp macro="" textlink="">
      <xdr:nvSpPr>
        <xdr:cNvPr id="38" name="Object 2" hidden="1">
          <a:extLst>
            <a:ext uri="{63B3BB69-23CF-44E3-9099-C40C66FF867C}">
              <a14:compatExt xmlns:a14="http://schemas.microsoft.com/office/drawing/2010/main" spid="_x0000_s4098"/>
            </a:ext>
            <a:ext uri="{FF2B5EF4-FFF2-40B4-BE49-F238E27FC236}">
              <a16:creationId xmlns:a16="http://schemas.microsoft.com/office/drawing/2014/main" id="{E85EDCE1-5144-4C52-8DAE-51F4CA4C9409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11</xdr:row>
      <xdr:rowOff>0</xdr:rowOff>
    </xdr:from>
    <xdr:ext cx="762000" cy="556985"/>
    <xdr:sp macro="" textlink="">
      <xdr:nvSpPr>
        <xdr:cNvPr id="39" name="Object 3" hidden="1">
          <a:extLst>
            <a:ext uri="{63B3BB69-23CF-44E3-9099-C40C66FF867C}">
              <a14:compatExt xmlns:a14="http://schemas.microsoft.com/office/drawing/2010/main" spid="_x0000_s4099"/>
            </a:ext>
            <a:ext uri="{FF2B5EF4-FFF2-40B4-BE49-F238E27FC236}">
              <a16:creationId xmlns:a16="http://schemas.microsoft.com/office/drawing/2014/main" id="{C7C1E599-0801-4955-96CE-17200D62F12D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11</xdr:row>
      <xdr:rowOff>0</xdr:rowOff>
    </xdr:from>
    <xdr:ext cx="762000" cy="556985"/>
    <xdr:sp macro="" textlink="">
      <xdr:nvSpPr>
        <xdr:cNvPr id="40" name="Object 4" hidden="1">
          <a:extLst>
            <a:ext uri="{63B3BB69-23CF-44E3-9099-C40C66FF867C}">
              <a14:compatExt xmlns:a14="http://schemas.microsoft.com/office/drawing/2010/main" spid="_x0000_s4100"/>
            </a:ext>
            <a:ext uri="{FF2B5EF4-FFF2-40B4-BE49-F238E27FC236}">
              <a16:creationId xmlns:a16="http://schemas.microsoft.com/office/drawing/2014/main" id="{5B47E870-D624-472D-B172-DC15F3CDD7ED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11</xdr:row>
      <xdr:rowOff>0</xdr:rowOff>
    </xdr:from>
    <xdr:ext cx="762000" cy="556985"/>
    <xdr:sp macro="" textlink="">
      <xdr:nvSpPr>
        <xdr:cNvPr id="41" name="Object 5" hidden="1">
          <a:extLst>
            <a:ext uri="{63B3BB69-23CF-44E3-9099-C40C66FF867C}">
              <a14:compatExt xmlns:a14="http://schemas.microsoft.com/office/drawing/2010/main" spid="_x0000_s4101"/>
            </a:ext>
            <a:ext uri="{FF2B5EF4-FFF2-40B4-BE49-F238E27FC236}">
              <a16:creationId xmlns:a16="http://schemas.microsoft.com/office/drawing/2014/main" id="{99773F25-80AD-4BA0-9E58-BB6A851940D3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11</xdr:row>
      <xdr:rowOff>0</xdr:rowOff>
    </xdr:from>
    <xdr:ext cx="762000" cy="556985"/>
    <xdr:sp macro="" textlink="">
      <xdr:nvSpPr>
        <xdr:cNvPr id="42" name="Object 6" hidden="1">
          <a:extLst>
            <a:ext uri="{63B3BB69-23CF-44E3-9099-C40C66FF867C}">
              <a14:compatExt xmlns:a14="http://schemas.microsoft.com/office/drawing/2010/main" spid="_x0000_s4102"/>
            </a:ext>
            <a:ext uri="{FF2B5EF4-FFF2-40B4-BE49-F238E27FC236}">
              <a16:creationId xmlns:a16="http://schemas.microsoft.com/office/drawing/2014/main" id="{28B03C6E-90E1-416F-928A-13EB9454A793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11</xdr:row>
      <xdr:rowOff>0</xdr:rowOff>
    </xdr:from>
    <xdr:ext cx="762000" cy="556985"/>
    <xdr:sp macro="" textlink="">
      <xdr:nvSpPr>
        <xdr:cNvPr id="43" name="Object 7" hidden="1">
          <a:extLst>
            <a:ext uri="{63B3BB69-23CF-44E3-9099-C40C66FF867C}">
              <a14:compatExt xmlns:a14="http://schemas.microsoft.com/office/drawing/2010/main" spid="_x0000_s4103"/>
            </a:ext>
            <a:ext uri="{FF2B5EF4-FFF2-40B4-BE49-F238E27FC236}">
              <a16:creationId xmlns:a16="http://schemas.microsoft.com/office/drawing/2014/main" id="{6CC0C15B-4983-4440-81A7-E6B533CC8CCE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11</xdr:row>
      <xdr:rowOff>0</xdr:rowOff>
    </xdr:from>
    <xdr:ext cx="762000" cy="556985"/>
    <xdr:sp macro="" textlink="">
      <xdr:nvSpPr>
        <xdr:cNvPr id="44" name="Object 8" hidden="1">
          <a:extLst>
            <a:ext uri="{63B3BB69-23CF-44E3-9099-C40C66FF867C}">
              <a14:compatExt xmlns:a14="http://schemas.microsoft.com/office/drawing/2010/main" spid="_x0000_s4104"/>
            </a:ext>
            <a:ext uri="{FF2B5EF4-FFF2-40B4-BE49-F238E27FC236}">
              <a16:creationId xmlns:a16="http://schemas.microsoft.com/office/drawing/2014/main" id="{DD0D5F3D-DB57-4911-B894-765791797295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11</xdr:row>
      <xdr:rowOff>0</xdr:rowOff>
    </xdr:from>
    <xdr:ext cx="762000" cy="556985"/>
    <xdr:sp macro="" textlink="">
      <xdr:nvSpPr>
        <xdr:cNvPr id="45" name="Object 9" hidden="1">
          <a:extLst>
            <a:ext uri="{63B3BB69-23CF-44E3-9099-C40C66FF867C}">
              <a14:compatExt xmlns:a14="http://schemas.microsoft.com/office/drawing/2010/main" spid="_x0000_s4105"/>
            </a:ext>
            <a:ext uri="{FF2B5EF4-FFF2-40B4-BE49-F238E27FC236}">
              <a16:creationId xmlns:a16="http://schemas.microsoft.com/office/drawing/2014/main" id="{5C28475A-9055-41E6-B0C4-EEF5D8D8532E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11</xdr:row>
      <xdr:rowOff>0</xdr:rowOff>
    </xdr:from>
    <xdr:ext cx="762000" cy="556985"/>
    <xdr:sp macro="" textlink="">
      <xdr:nvSpPr>
        <xdr:cNvPr id="46" name="Object 10" hidden="1">
          <a:extLst>
            <a:ext uri="{63B3BB69-23CF-44E3-9099-C40C66FF867C}">
              <a14:compatExt xmlns:a14="http://schemas.microsoft.com/office/drawing/2010/main" spid="_x0000_s4106"/>
            </a:ext>
            <a:ext uri="{FF2B5EF4-FFF2-40B4-BE49-F238E27FC236}">
              <a16:creationId xmlns:a16="http://schemas.microsoft.com/office/drawing/2014/main" id="{2254BF89-2A22-47F6-8353-C87524F34967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11</xdr:row>
      <xdr:rowOff>0</xdr:rowOff>
    </xdr:from>
    <xdr:ext cx="762000" cy="556985"/>
    <xdr:sp macro="" textlink="">
      <xdr:nvSpPr>
        <xdr:cNvPr id="47" name="Object 11" hidden="1">
          <a:extLst>
            <a:ext uri="{63B3BB69-23CF-44E3-9099-C40C66FF867C}">
              <a14:compatExt xmlns:a14="http://schemas.microsoft.com/office/drawing/2010/main" spid="_x0000_s4107"/>
            </a:ext>
            <a:ext uri="{FF2B5EF4-FFF2-40B4-BE49-F238E27FC236}">
              <a16:creationId xmlns:a16="http://schemas.microsoft.com/office/drawing/2014/main" id="{549DAFFD-6AC5-4164-9E4A-B4653FD5835C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11</xdr:row>
      <xdr:rowOff>0</xdr:rowOff>
    </xdr:from>
    <xdr:ext cx="762000" cy="556985"/>
    <xdr:sp macro="" textlink="">
      <xdr:nvSpPr>
        <xdr:cNvPr id="48" name="Object 12" hidden="1">
          <a:extLst>
            <a:ext uri="{63B3BB69-23CF-44E3-9099-C40C66FF867C}">
              <a14:compatExt xmlns:a14="http://schemas.microsoft.com/office/drawing/2010/main" spid="_x0000_s4108"/>
            </a:ext>
            <a:ext uri="{FF2B5EF4-FFF2-40B4-BE49-F238E27FC236}">
              <a16:creationId xmlns:a16="http://schemas.microsoft.com/office/drawing/2014/main" id="{87FF94C7-9BC6-4117-9B84-B48DA388485A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11</xdr:row>
      <xdr:rowOff>0</xdr:rowOff>
    </xdr:from>
    <xdr:ext cx="762000" cy="553175"/>
    <xdr:sp macro="" textlink="">
      <xdr:nvSpPr>
        <xdr:cNvPr id="49" name="Object 14" hidden="1">
          <a:extLst>
            <a:ext uri="{63B3BB69-23CF-44E3-9099-C40C66FF867C}">
              <a14:compatExt xmlns:a14="http://schemas.microsoft.com/office/drawing/2010/main" spid="_x0000_s4110"/>
            </a:ext>
            <a:ext uri="{FF2B5EF4-FFF2-40B4-BE49-F238E27FC236}">
              <a16:creationId xmlns:a16="http://schemas.microsoft.com/office/drawing/2014/main" id="{D8F9B7A7-8C50-41E2-9FED-1A635B930A39}"/>
            </a:ext>
          </a:extLst>
        </xdr:cNvPr>
        <xdr:cNvSpPr/>
      </xdr:nvSpPr>
      <xdr:spPr bwMode="auto">
        <a:xfrm>
          <a:off x="2317750" y="2365375"/>
          <a:ext cx="762000" cy="553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11</xdr:row>
      <xdr:rowOff>0</xdr:rowOff>
    </xdr:from>
    <xdr:ext cx="762000" cy="556985"/>
    <xdr:sp macro="" textlink="">
      <xdr:nvSpPr>
        <xdr:cNvPr id="50" name="Object 15" hidden="1">
          <a:extLst>
            <a:ext uri="{63B3BB69-23CF-44E3-9099-C40C66FF867C}">
              <a14:compatExt xmlns:a14="http://schemas.microsoft.com/office/drawing/2010/main" spid="_x0000_s4111"/>
            </a:ext>
            <a:ext uri="{FF2B5EF4-FFF2-40B4-BE49-F238E27FC236}">
              <a16:creationId xmlns:a16="http://schemas.microsoft.com/office/drawing/2014/main" id="{769944D8-209F-420E-9762-0429B7809E9A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11</xdr:row>
      <xdr:rowOff>0</xdr:rowOff>
    </xdr:from>
    <xdr:ext cx="762000" cy="556985"/>
    <xdr:sp macro="" textlink="">
      <xdr:nvSpPr>
        <xdr:cNvPr id="51" name="Object 16" hidden="1">
          <a:extLst>
            <a:ext uri="{63B3BB69-23CF-44E3-9099-C40C66FF867C}">
              <a14:compatExt xmlns:a14="http://schemas.microsoft.com/office/drawing/2010/main" spid="_x0000_s4112"/>
            </a:ext>
            <a:ext uri="{FF2B5EF4-FFF2-40B4-BE49-F238E27FC236}">
              <a16:creationId xmlns:a16="http://schemas.microsoft.com/office/drawing/2014/main" id="{D66A40AA-2E6B-4D52-8F36-5E09B3CC1E79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11</xdr:row>
      <xdr:rowOff>0</xdr:rowOff>
    </xdr:from>
    <xdr:ext cx="762000" cy="556985"/>
    <xdr:sp macro="" textlink="">
      <xdr:nvSpPr>
        <xdr:cNvPr id="52" name="Object 17" hidden="1">
          <a:extLst>
            <a:ext uri="{63B3BB69-23CF-44E3-9099-C40C66FF867C}">
              <a14:compatExt xmlns:a14="http://schemas.microsoft.com/office/drawing/2010/main" spid="_x0000_s4113"/>
            </a:ext>
            <a:ext uri="{FF2B5EF4-FFF2-40B4-BE49-F238E27FC236}">
              <a16:creationId xmlns:a16="http://schemas.microsoft.com/office/drawing/2014/main" id="{3118D1D8-A544-4575-8103-93E553F90F1D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11</xdr:row>
      <xdr:rowOff>0</xdr:rowOff>
    </xdr:from>
    <xdr:ext cx="762000" cy="556985"/>
    <xdr:sp macro="" textlink="">
      <xdr:nvSpPr>
        <xdr:cNvPr id="53" name="Object 18" hidden="1">
          <a:extLst>
            <a:ext uri="{63B3BB69-23CF-44E3-9099-C40C66FF867C}">
              <a14:compatExt xmlns:a14="http://schemas.microsoft.com/office/drawing/2010/main" spid="_x0000_s4114"/>
            </a:ext>
            <a:ext uri="{FF2B5EF4-FFF2-40B4-BE49-F238E27FC236}">
              <a16:creationId xmlns:a16="http://schemas.microsoft.com/office/drawing/2014/main" id="{D8D73223-9202-462C-A6DD-44EA0091B146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54" name="Object 1" hidden="1">
          <a:extLst>
            <a:ext uri="{63B3BB69-23CF-44E3-9099-C40C66FF867C}">
              <a14:compatExt xmlns:a14="http://schemas.microsoft.com/office/drawing/2010/main" spid="_x0000_s4097"/>
            </a:ext>
            <a:ext uri="{FF2B5EF4-FFF2-40B4-BE49-F238E27FC236}">
              <a16:creationId xmlns:a16="http://schemas.microsoft.com/office/drawing/2014/main" id="{D2EE0F3D-7320-42EC-8DAE-079E88FB9BB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55" name="Object 2" hidden="1">
          <a:extLst>
            <a:ext uri="{63B3BB69-23CF-44E3-9099-C40C66FF867C}">
              <a14:compatExt xmlns:a14="http://schemas.microsoft.com/office/drawing/2010/main" spid="_x0000_s4098"/>
            </a:ext>
            <a:ext uri="{FF2B5EF4-FFF2-40B4-BE49-F238E27FC236}">
              <a16:creationId xmlns:a16="http://schemas.microsoft.com/office/drawing/2014/main" id="{FDA3C228-58D6-4E30-B6FC-676557F98E06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56" name="Object 3" hidden="1">
          <a:extLst>
            <a:ext uri="{63B3BB69-23CF-44E3-9099-C40C66FF867C}">
              <a14:compatExt xmlns:a14="http://schemas.microsoft.com/office/drawing/2010/main" spid="_x0000_s4099"/>
            </a:ext>
            <a:ext uri="{FF2B5EF4-FFF2-40B4-BE49-F238E27FC236}">
              <a16:creationId xmlns:a16="http://schemas.microsoft.com/office/drawing/2014/main" id="{972CBF95-0E41-4FB9-A874-48877549C728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57" name="Object 4" hidden="1">
          <a:extLst>
            <a:ext uri="{63B3BB69-23CF-44E3-9099-C40C66FF867C}">
              <a14:compatExt xmlns:a14="http://schemas.microsoft.com/office/drawing/2010/main" spid="_x0000_s4100"/>
            </a:ext>
            <a:ext uri="{FF2B5EF4-FFF2-40B4-BE49-F238E27FC236}">
              <a16:creationId xmlns:a16="http://schemas.microsoft.com/office/drawing/2014/main" id="{B45139F5-EC9C-4FDA-8E19-21ABC5292AC4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58" name="Object 5" hidden="1">
          <a:extLst>
            <a:ext uri="{63B3BB69-23CF-44E3-9099-C40C66FF867C}">
              <a14:compatExt xmlns:a14="http://schemas.microsoft.com/office/drawing/2010/main" spid="_x0000_s4101"/>
            </a:ext>
            <a:ext uri="{FF2B5EF4-FFF2-40B4-BE49-F238E27FC236}">
              <a16:creationId xmlns:a16="http://schemas.microsoft.com/office/drawing/2014/main" id="{12D1BF7A-1F7E-44FD-B041-A05408471B4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59" name="Object 6" hidden="1">
          <a:extLst>
            <a:ext uri="{63B3BB69-23CF-44E3-9099-C40C66FF867C}">
              <a14:compatExt xmlns:a14="http://schemas.microsoft.com/office/drawing/2010/main" spid="_x0000_s4102"/>
            </a:ext>
            <a:ext uri="{FF2B5EF4-FFF2-40B4-BE49-F238E27FC236}">
              <a16:creationId xmlns:a16="http://schemas.microsoft.com/office/drawing/2014/main" id="{AEB52765-5890-466E-AAFA-2C39D1C6513D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60" name="Object 7" hidden="1">
          <a:extLst>
            <a:ext uri="{63B3BB69-23CF-44E3-9099-C40C66FF867C}">
              <a14:compatExt xmlns:a14="http://schemas.microsoft.com/office/drawing/2010/main" spid="_x0000_s4103"/>
            </a:ext>
            <a:ext uri="{FF2B5EF4-FFF2-40B4-BE49-F238E27FC236}">
              <a16:creationId xmlns:a16="http://schemas.microsoft.com/office/drawing/2014/main" id="{3D7E5408-2DAB-40CD-8219-64141BA9EE78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61" name="Object 8" hidden="1">
          <a:extLst>
            <a:ext uri="{63B3BB69-23CF-44E3-9099-C40C66FF867C}">
              <a14:compatExt xmlns:a14="http://schemas.microsoft.com/office/drawing/2010/main" spid="_x0000_s4104"/>
            </a:ext>
            <a:ext uri="{FF2B5EF4-FFF2-40B4-BE49-F238E27FC236}">
              <a16:creationId xmlns:a16="http://schemas.microsoft.com/office/drawing/2014/main" id="{341F2D21-7AF1-4768-B0CD-C3860E0C9669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62" name="Object 9" hidden="1">
          <a:extLst>
            <a:ext uri="{63B3BB69-23CF-44E3-9099-C40C66FF867C}">
              <a14:compatExt xmlns:a14="http://schemas.microsoft.com/office/drawing/2010/main" spid="_x0000_s4105"/>
            </a:ext>
            <a:ext uri="{FF2B5EF4-FFF2-40B4-BE49-F238E27FC236}">
              <a16:creationId xmlns:a16="http://schemas.microsoft.com/office/drawing/2014/main" id="{2F318BEF-5E3A-4F5B-8CAA-6B617FF8142E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63" name="Object 10" hidden="1">
          <a:extLst>
            <a:ext uri="{63B3BB69-23CF-44E3-9099-C40C66FF867C}">
              <a14:compatExt xmlns:a14="http://schemas.microsoft.com/office/drawing/2010/main" spid="_x0000_s4106"/>
            </a:ext>
            <a:ext uri="{FF2B5EF4-FFF2-40B4-BE49-F238E27FC236}">
              <a16:creationId xmlns:a16="http://schemas.microsoft.com/office/drawing/2014/main" id="{3C1BF210-6FD6-4A14-B38B-A1FBC8967606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64" name="Object 11" hidden="1">
          <a:extLst>
            <a:ext uri="{63B3BB69-23CF-44E3-9099-C40C66FF867C}">
              <a14:compatExt xmlns:a14="http://schemas.microsoft.com/office/drawing/2010/main" spid="_x0000_s4107"/>
            </a:ext>
            <a:ext uri="{FF2B5EF4-FFF2-40B4-BE49-F238E27FC236}">
              <a16:creationId xmlns:a16="http://schemas.microsoft.com/office/drawing/2014/main" id="{06C1D1FF-0EF5-48D3-9B02-3DD8B53F5305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65" name="Object 12" hidden="1">
          <a:extLst>
            <a:ext uri="{63B3BB69-23CF-44E3-9099-C40C66FF867C}">
              <a14:compatExt xmlns:a14="http://schemas.microsoft.com/office/drawing/2010/main" spid="_x0000_s4108"/>
            </a:ext>
            <a:ext uri="{FF2B5EF4-FFF2-40B4-BE49-F238E27FC236}">
              <a16:creationId xmlns:a16="http://schemas.microsoft.com/office/drawing/2014/main" id="{88E44CAC-0CBE-466D-8D39-67897B0EC5B7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3175"/>
    <xdr:sp macro="" textlink="">
      <xdr:nvSpPr>
        <xdr:cNvPr id="66" name="Object 14" hidden="1">
          <a:extLst>
            <a:ext uri="{63B3BB69-23CF-44E3-9099-C40C66FF867C}">
              <a14:compatExt xmlns:a14="http://schemas.microsoft.com/office/drawing/2010/main" spid="_x0000_s4110"/>
            </a:ext>
            <a:ext uri="{FF2B5EF4-FFF2-40B4-BE49-F238E27FC236}">
              <a16:creationId xmlns:a16="http://schemas.microsoft.com/office/drawing/2014/main" id="{2ED2A29A-F09A-46B0-8379-04BE97064DC3}"/>
            </a:ext>
          </a:extLst>
        </xdr:cNvPr>
        <xdr:cNvSpPr/>
      </xdr:nvSpPr>
      <xdr:spPr bwMode="auto">
        <a:xfrm>
          <a:off x="2317750" y="2365375"/>
          <a:ext cx="762000" cy="553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67" name="Object 15" hidden="1">
          <a:extLst>
            <a:ext uri="{63B3BB69-23CF-44E3-9099-C40C66FF867C}">
              <a14:compatExt xmlns:a14="http://schemas.microsoft.com/office/drawing/2010/main" spid="_x0000_s4111"/>
            </a:ext>
            <a:ext uri="{FF2B5EF4-FFF2-40B4-BE49-F238E27FC236}">
              <a16:creationId xmlns:a16="http://schemas.microsoft.com/office/drawing/2014/main" id="{65494CD8-1B93-41DD-9B35-8840ABA37EA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68" name="Object 16" hidden="1">
          <a:extLst>
            <a:ext uri="{63B3BB69-23CF-44E3-9099-C40C66FF867C}">
              <a14:compatExt xmlns:a14="http://schemas.microsoft.com/office/drawing/2010/main" spid="_x0000_s4112"/>
            </a:ext>
            <a:ext uri="{FF2B5EF4-FFF2-40B4-BE49-F238E27FC236}">
              <a16:creationId xmlns:a16="http://schemas.microsoft.com/office/drawing/2014/main" id="{816567DD-F5F4-4D39-8BD8-75B7F79D6012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69" name="Object 17" hidden="1">
          <a:extLst>
            <a:ext uri="{63B3BB69-23CF-44E3-9099-C40C66FF867C}">
              <a14:compatExt xmlns:a14="http://schemas.microsoft.com/office/drawing/2010/main" spid="_x0000_s4113"/>
            </a:ext>
            <a:ext uri="{FF2B5EF4-FFF2-40B4-BE49-F238E27FC236}">
              <a16:creationId xmlns:a16="http://schemas.microsoft.com/office/drawing/2014/main" id="{FED3BBDD-1534-4E1E-866B-D59FB7ED23D6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70" name="Object 18" hidden="1">
          <a:extLst>
            <a:ext uri="{63B3BB69-23CF-44E3-9099-C40C66FF867C}">
              <a14:compatExt xmlns:a14="http://schemas.microsoft.com/office/drawing/2010/main" spid="_x0000_s4114"/>
            </a:ext>
            <a:ext uri="{FF2B5EF4-FFF2-40B4-BE49-F238E27FC236}">
              <a16:creationId xmlns:a16="http://schemas.microsoft.com/office/drawing/2014/main" id="{3D7AED0B-EC79-4F8D-8679-B970C258D12F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71" name="Object 1" hidden="1">
          <a:extLst>
            <a:ext uri="{63B3BB69-23CF-44E3-9099-C40C66FF867C}">
              <a14:compatExt xmlns:a14="http://schemas.microsoft.com/office/drawing/2010/main" spid="_x0000_s4097"/>
            </a:ext>
            <a:ext uri="{FF2B5EF4-FFF2-40B4-BE49-F238E27FC236}">
              <a16:creationId xmlns:a16="http://schemas.microsoft.com/office/drawing/2014/main" id="{3B98A706-B29D-40C9-A5DD-B471E18A7465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72" name="Object 2" hidden="1">
          <a:extLst>
            <a:ext uri="{63B3BB69-23CF-44E3-9099-C40C66FF867C}">
              <a14:compatExt xmlns:a14="http://schemas.microsoft.com/office/drawing/2010/main" spid="_x0000_s4098"/>
            </a:ext>
            <a:ext uri="{FF2B5EF4-FFF2-40B4-BE49-F238E27FC236}">
              <a16:creationId xmlns:a16="http://schemas.microsoft.com/office/drawing/2014/main" id="{BD6DA29A-D94E-4D33-B351-4EE503D878FF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73" name="Object 3" hidden="1">
          <a:extLst>
            <a:ext uri="{63B3BB69-23CF-44E3-9099-C40C66FF867C}">
              <a14:compatExt xmlns:a14="http://schemas.microsoft.com/office/drawing/2010/main" spid="_x0000_s4099"/>
            </a:ext>
            <a:ext uri="{FF2B5EF4-FFF2-40B4-BE49-F238E27FC236}">
              <a16:creationId xmlns:a16="http://schemas.microsoft.com/office/drawing/2014/main" id="{1BBD06F1-230E-4AE2-B2DB-8088B9156396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74" name="Object 4" hidden="1">
          <a:extLst>
            <a:ext uri="{63B3BB69-23CF-44E3-9099-C40C66FF867C}">
              <a14:compatExt xmlns:a14="http://schemas.microsoft.com/office/drawing/2010/main" spid="_x0000_s4100"/>
            </a:ext>
            <a:ext uri="{FF2B5EF4-FFF2-40B4-BE49-F238E27FC236}">
              <a16:creationId xmlns:a16="http://schemas.microsoft.com/office/drawing/2014/main" id="{437CD1F2-8A59-4060-98D5-8F1D64025C39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75" name="Object 5" hidden="1">
          <a:extLst>
            <a:ext uri="{63B3BB69-23CF-44E3-9099-C40C66FF867C}">
              <a14:compatExt xmlns:a14="http://schemas.microsoft.com/office/drawing/2010/main" spid="_x0000_s4101"/>
            </a:ext>
            <a:ext uri="{FF2B5EF4-FFF2-40B4-BE49-F238E27FC236}">
              <a16:creationId xmlns:a16="http://schemas.microsoft.com/office/drawing/2014/main" id="{CE8B1747-7BB3-4441-8EA0-E981CBC85C7A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76" name="Object 6" hidden="1">
          <a:extLst>
            <a:ext uri="{63B3BB69-23CF-44E3-9099-C40C66FF867C}">
              <a14:compatExt xmlns:a14="http://schemas.microsoft.com/office/drawing/2010/main" spid="_x0000_s4102"/>
            </a:ext>
            <a:ext uri="{FF2B5EF4-FFF2-40B4-BE49-F238E27FC236}">
              <a16:creationId xmlns:a16="http://schemas.microsoft.com/office/drawing/2014/main" id="{CB150D34-3D00-4A04-A07D-D8D1795B44E7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77" name="Object 7" hidden="1">
          <a:extLst>
            <a:ext uri="{63B3BB69-23CF-44E3-9099-C40C66FF867C}">
              <a14:compatExt xmlns:a14="http://schemas.microsoft.com/office/drawing/2010/main" spid="_x0000_s4103"/>
            </a:ext>
            <a:ext uri="{FF2B5EF4-FFF2-40B4-BE49-F238E27FC236}">
              <a16:creationId xmlns:a16="http://schemas.microsoft.com/office/drawing/2014/main" id="{2EFE0BA3-833E-4E06-8CA0-9B1FB418D843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78" name="Object 8" hidden="1">
          <a:extLst>
            <a:ext uri="{63B3BB69-23CF-44E3-9099-C40C66FF867C}">
              <a14:compatExt xmlns:a14="http://schemas.microsoft.com/office/drawing/2010/main" spid="_x0000_s4104"/>
            </a:ext>
            <a:ext uri="{FF2B5EF4-FFF2-40B4-BE49-F238E27FC236}">
              <a16:creationId xmlns:a16="http://schemas.microsoft.com/office/drawing/2014/main" id="{97BB2085-788D-4D23-8E66-89BC22DD8F45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79" name="Object 9" hidden="1">
          <a:extLst>
            <a:ext uri="{63B3BB69-23CF-44E3-9099-C40C66FF867C}">
              <a14:compatExt xmlns:a14="http://schemas.microsoft.com/office/drawing/2010/main" spid="_x0000_s4105"/>
            </a:ext>
            <a:ext uri="{FF2B5EF4-FFF2-40B4-BE49-F238E27FC236}">
              <a16:creationId xmlns:a16="http://schemas.microsoft.com/office/drawing/2014/main" id="{A578F37C-A70C-422F-9EFE-612C72535391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80" name="Object 10" hidden="1">
          <a:extLst>
            <a:ext uri="{63B3BB69-23CF-44E3-9099-C40C66FF867C}">
              <a14:compatExt xmlns:a14="http://schemas.microsoft.com/office/drawing/2010/main" spid="_x0000_s4106"/>
            </a:ext>
            <a:ext uri="{FF2B5EF4-FFF2-40B4-BE49-F238E27FC236}">
              <a16:creationId xmlns:a16="http://schemas.microsoft.com/office/drawing/2014/main" id="{FFDCC9F0-5DAD-4D1A-B962-4CE042D9789D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81" name="Object 11" hidden="1">
          <a:extLst>
            <a:ext uri="{63B3BB69-23CF-44E3-9099-C40C66FF867C}">
              <a14:compatExt xmlns:a14="http://schemas.microsoft.com/office/drawing/2010/main" spid="_x0000_s4107"/>
            </a:ext>
            <a:ext uri="{FF2B5EF4-FFF2-40B4-BE49-F238E27FC236}">
              <a16:creationId xmlns:a16="http://schemas.microsoft.com/office/drawing/2014/main" id="{1CB7C416-A513-49F8-8582-56CC35AB88CE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82" name="Object 12" hidden="1">
          <a:extLst>
            <a:ext uri="{63B3BB69-23CF-44E3-9099-C40C66FF867C}">
              <a14:compatExt xmlns:a14="http://schemas.microsoft.com/office/drawing/2010/main" spid="_x0000_s4108"/>
            </a:ext>
            <a:ext uri="{FF2B5EF4-FFF2-40B4-BE49-F238E27FC236}">
              <a16:creationId xmlns:a16="http://schemas.microsoft.com/office/drawing/2014/main" id="{5E2FBB0E-3663-4EA2-B7B8-E375888E0291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3175"/>
    <xdr:sp macro="" textlink="">
      <xdr:nvSpPr>
        <xdr:cNvPr id="83" name="Object 14" hidden="1">
          <a:extLst>
            <a:ext uri="{63B3BB69-23CF-44E3-9099-C40C66FF867C}">
              <a14:compatExt xmlns:a14="http://schemas.microsoft.com/office/drawing/2010/main" spid="_x0000_s4110"/>
            </a:ext>
            <a:ext uri="{FF2B5EF4-FFF2-40B4-BE49-F238E27FC236}">
              <a16:creationId xmlns:a16="http://schemas.microsoft.com/office/drawing/2014/main" id="{AF90C971-5FA4-4D9C-BAE3-248230680F6E}"/>
            </a:ext>
          </a:extLst>
        </xdr:cNvPr>
        <xdr:cNvSpPr/>
      </xdr:nvSpPr>
      <xdr:spPr bwMode="auto">
        <a:xfrm>
          <a:off x="2317750" y="2365375"/>
          <a:ext cx="762000" cy="553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84" name="Object 15" hidden="1">
          <a:extLst>
            <a:ext uri="{63B3BB69-23CF-44E3-9099-C40C66FF867C}">
              <a14:compatExt xmlns:a14="http://schemas.microsoft.com/office/drawing/2010/main" spid="_x0000_s4111"/>
            </a:ext>
            <a:ext uri="{FF2B5EF4-FFF2-40B4-BE49-F238E27FC236}">
              <a16:creationId xmlns:a16="http://schemas.microsoft.com/office/drawing/2014/main" id="{A52ED771-9C2A-4019-9AD6-9617B2A9B33C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85" name="Object 16" hidden="1">
          <a:extLst>
            <a:ext uri="{63B3BB69-23CF-44E3-9099-C40C66FF867C}">
              <a14:compatExt xmlns:a14="http://schemas.microsoft.com/office/drawing/2010/main" spid="_x0000_s4112"/>
            </a:ext>
            <a:ext uri="{FF2B5EF4-FFF2-40B4-BE49-F238E27FC236}">
              <a16:creationId xmlns:a16="http://schemas.microsoft.com/office/drawing/2014/main" id="{A89D837D-5881-4321-89C1-62703078879C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86" name="Object 17" hidden="1">
          <a:extLst>
            <a:ext uri="{63B3BB69-23CF-44E3-9099-C40C66FF867C}">
              <a14:compatExt xmlns:a14="http://schemas.microsoft.com/office/drawing/2010/main" spid="_x0000_s4113"/>
            </a:ext>
            <a:ext uri="{FF2B5EF4-FFF2-40B4-BE49-F238E27FC236}">
              <a16:creationId xmlns:a16="http://schemas.microsoft.com/office/drawing/2014/main" id="{58EAE116-8DCA-4422-A2F4-02BA077ADC97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11</xdr:row>
      <xdr:rowOff>0</xdr:rowOff>
    </xdr:from>
    <xdr:ext cx="762000" cy="556985"/>
    <xdr:sp macro="" textlink="">
      <xdr:nvSpPr>
        <xdr:cNvPr id="87" name="Object 18" hidden="1">
          <a:extLst>
            <a:ext uri="{63B3BB69-23CF-44E3-9099-C40C66FF867C}">
              <a14:compatExt xmlns:a14="http://schemas.microsoft.com/office/drawing/2010/main" spid="_x0000_s4114"/>
            </a:ext>
            <a:ext uri="{FF2B5EF4-FFF2-40B4-BE49-F238E27FC236}">
              <a16:creationId xmlns:a16="http://schemas.microsoft.com/office/drawing/2014/main" id="{E872442C-506C-4984-B2BB-2AC53166E3FF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88" name="Object 1" hidden="1">
          <a:extLst>
            <a:ext uri="{63B3BB69-23CF-44E3-9099-C40C66FF867C}">
              <a14:compatExt xmlns:a14="http://schemas.microsoft.com/office/drawing/2010/main" spid="_x0000_s4097"/>
            </a:ext>
            <a:ext uri="{FF2B5EF4-FFF2-40B4-BE49-F238E27FC236}">
              <a16:creationId xmlns:a16="http://schemas.microsoft.com/office/drawing/2014/main" id="{987C1B41-257D-4278-B974-BA6FDAD18A0A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89" name="Object 2" hidden="1">
          <a:extLst>
            <a:ext uri="{63B3BB69-23CF-44E3-9099-C40C66FF867C}">
              <a14:compatExt xmlns:a14="http://schemas.microsoft.com/office/drawing/2010/main" spid="_x0000_s4098"/>
            </a:ext>
            <a:ext uri="{FF2B5EF4-FFF2-40B4-BE49-F238E27FC236}">
              <a16:creationId xmlns:a16="http://schemas.microsoft.com/office/drawing/2014/main" id="{F7FEDFA5-E498-41D9-993C-F7EF4C446C26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90" name="Object 3" hidden="1">
          <a:extLst>
            <a:ext uri="{63B3BB69-23CF-44E3-9099-C40C66FF867C}">
              <a14:compatExt xmlns:a14="http://schemas.microsoft.com/office/drawing/2010/main" spid="_x0000_s4099"/>
            </a:ext>
            <a:ext uri="{FF2B5EF4-FFF2-40B4-BE49-F238E27FC236}">
              <a16:creationId xmlns:a16="http://schemas.microsoft.com/office/drawing/2014/main" id="{7DAA4A2B-E55C-4045-BB3A-3F23300AFAAE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91" name="Object 4" hidden="1">
          <a:extLst>
            <a:ext uri="{63B3BB69-23CF-44E3-9099-C40C66FF867C}">
              <a14:compatExt xmlns:a14="http://schemas.microsoft.com/office/drawing/2010/main" spid="_x0000_s4100"/>
            </a:ext>
            <a:ext uri="{FF2B5EF4-FFF2-40B4-BE49-F238E27FC236}">
              <a16:creationId xmlns:a16="http://schemas.microsoft.com/office/drawing/2014/main" id="{CAECE1F7-A92C-42F9-BD56-BB3F9C604925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92" name="Object 5" hidden="1">
          <a:extLst>
            <a:ext uri="{63B3BB69-23CF-44E3-9099-C40C66FF867C}">
              <a14:compatExt xmlns:a14="http://schemas.microsoft.com/office/drawing/2010/main" spid="_x0000_s4101"/>
            </a:ext>
            <a:ext uri="{FF2B5EF4-FFF2-40B4-BE49-F238E27FC236}">
              <a16:creationId xmlns:a16="http://schemas.microsoft.com/office/drawing/2014/main" id="{8DA50C6A-66BD-4578-8B20-D0D14CAC7F30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93" name="Object 6" hidden="1">
          <a:extLst>
            <a:ext uri="{63B3BB69-23CF-44E3-9099-C40C66FF867C}">
              <a14:compatExt xmlns:a14="http://schemas.microsoft.com/office/drawing/2010/main" spid="_x0000_s4102"/>
            </a:ext>
            <a:ext uri="{FF2B5EF4-FFF2-40B4-BE49-F238E27FC236}">
              <a16:creationId xmlns:a16="http://schemas.microsoft.com/office/drawing/2014/main" id="{E3159836-7363-4AF4-99A3-97FAFFB92F6D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94" name="Object 7" hidden="1">
          <a:extLst>
            <a:ext uri="{63B3BB69-23CF-44E3-9099-C40C66FF867C}">
              <a14:compatExt xmlns:a14="http://schemas.microsoft.com/office/drawing/2010/main" spid="_x0000_s4103"/>
            </a:ext>
            <a:ext uri="{FF2B5EF4-FFF2-40B4-BE49-F238E27FC236}">
              <a16:creationId xmlns:a16="http://schemas.microsoft.com/office/drawing/2014/main" id="{00A9352A-D7FD-47F5-BC11-CF85DF3AF8C9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95" name="Object 8" hidden="1">
          <a:extLst>
            <a:ext uri="{63B3BB69-23CF-44E3-9099-C40C66FF867C}">
              <a14:compatExt xmlns:a14="http://schemas.microsoft.com/office/drawing/2010/main" spid="_x0000_s4104"/>
            </a:ext>
            <a:ext uri="{FF2B5EF4-FFF2-40B4-BE49-F238E27FC236}">
              <a16:creationId xmlns:a16="http://schemas.microsoft.com/office/drawing/2014/main" id="{C18FAD01-8562-4AB4-9B7E-70BE1D087E75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96" name="Object 9" hidden="1">
          <a:extLst>
            <a:ext uri="{63B3BB69-23CF-44E3-9099-C40C66FF867C}">
              <a14:compatExt xmlns:a14="http://schemas.microsoft.com/office/drawing/2010/main" spid="_x0000_s4105"/>
            </a:ext>
            <a:ext uri="{FF2B5EF4-FFF2-40B4-BE49-F238E27FC236}">
              <a16:creationId xmlns:a16="http://schemas.microsoft.com/office/drawing/2014/main" id="{3C592ED2-2BA9-4E8B-B0A5-C0BA155641CD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97" name="Object 10" hidden="1">
          <a:extLst>
            <a:ext uri="{63B3BB69-23CF-44E3-9099-C40C66FF867C}">
              <a14:compatExt xmlns:a14="http://schemas.microsoft.com/office/drawing/2010/main" spid="_x0000_s4106"/>
            </a:ext>
            <a:ext uri="{FF2B5EF4-FFF2-40B4-BE49-F238E27FC236}">
              <a16:creationId xmlns:a16="http://schemas.microsoft.com/office/drawing/2014/main" id="{D6D6A055-8074-4F55-A881-26CA9F0A33D5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98" name="Object 11" hidden="1">
          <a:extLst>
            <a:ext uri="{63B3BB69-23CF-44E3-9099-C40C66FF867C}">
              <a14:compatExt xmlns:a14="http://schemas.microsoft.com/office/drawing/2010/main" spid="_x0000_s4107"/>
            </a:ext>
            <a:ext uri="{FF2B5EF4-FFF2-40B4-BE49-F238E27FC236}">
              <a16:creationId xmlns:a16="http://schemas.microsoft.com/office/drawing/2014/main" id="{334EF276-A896-490C-AEE0-6DDA41BC0645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99" name="Object 12" hidden="1">
          <a:extLst>
            <a:ext uri="{63B3BB69-23CF-44E3-9099-C40C66FF867C}">
              <a14:compatExt xmlns:a14="http://schemas.microsoft.com/office/drawing/2010/main" spid="_x0000_s4108"/>
            </a:ext>
            <a:ext uri="{FF2B5EF4-FFF2-40B4-BE49-F238E27FC236}">
              <a16:creationId xmlns:a16="http://schemas.microsoft.com/office/drawing/2014/main" id="{DE712EEE-E49B-4309-B168-A73EA234693C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3175"/>
    <xdr:sp macro="" textlink="">
      <xdr:nvSpPr>
        <xdr:cNvPr id="100" name="Object 14" hidden="1">
          <a:extLst>
            <a:ext uri="{63B3BB69-23CF-44E3-9099-C40C66FF867C}">
              <a14:compatExt xmlns:a14="http://schemas.microsoft.com/office/drawing/2010/main" spid="_x0000_s4110"/>
            </a:ext>
            <a:ext uri="{FF2B5EF4-FFF2-40B4-BE49-F238E27FC236}">
              <a16:creationId xmlns:a16="http://schemas.microsoft.com/office/drawing/2014/main" id="{962E5C18-6164-40F5-A92C-EB580FB1C50B}"/>
            </a:ext>
          </a:extLst>
        </xdr:cNvPr>
        <xdr:cNvSpPr/>
      </xdr:nvSpPr>
      <xdr:spPr bwMode="auto">
        <a:xfrm>
          <a:off x="2317750" y="2365375"/>
          <a:ext cx="762000" cy="553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101" name="Object 15" hidden="1">
          <a:extLst>
            <a:ext uri="{63B3BB69-23CF-44E3-9099-C40C66FF867C}">
              <a14:compatExt xmlns:a14="http://schemas.microsoft.com/office/drawing/2010/main" spid="_x0000_s4111"/>
            </a:ext>
            <a:ext uri="{FF2B5EF4-FFF2-40B4-BE49-F238E27FC236}">
              <a16:creationId xmlns:a16="http://schemas.microsoft.com/office/drawing/2014/main" id="{040884FC-7249-4249-A171-2B8D3542B4DF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102" name="Object 16" hidden="1">
          <a:extLst>
            <a:ext uri="{63B3BB69-23CF-44E3-9099-C40C66FF867C}">
              <a14:compatExt xmlns:a14="http://schemas.microsoft.com/office/drawing/2010/main" spid="_x0000_s4112"/>
            </a:ext>
            <a:ext uri="{FF2B5EF4-FFF2-40B4-BE49-F238E27FC236}">
              <a16:creationId xmlns:a16="http://schemas.microsoft.com/office/drawing/2014/main" id="{546D7E92-7C0D-4150-9977-486F97183700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103" name="Object 17" hidden="1">
          <a:extLst>
            <a:ext uri="{63B3BB69-23CF-44E3-9099-C40C66FF867C}">
              <a14:compatExt xmlns:a14="http://schemas.microsoft.com/office/drawing/2010/main" spid="_x0000_s4113"/>
            </a:ext>
            <a:ext uri="{FF2B5EF4-FFF2-40B4-BE49-F238E27FC236}">
              <a16:creationId xmlns:a16="http://schemas.microsoft.com/office/drawing/2014/main" id="{E4A4B4D6-54C2-4A01-B91E-8CA19D8BADC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104" name="Object 18" hidden="1">
          <a:extLst>
            <a:ext uri="{63B3BB69-23CF-44E3-9099-C40C66FF867C}">
              <a14:compatExt xmlns:a14="http://schemas.microsoft.com/office/drawing/2010/main" spid="_x0000_s4114"/>
            </a:ext>
            <a:ext uri="{FF2B5EF4-FFF2-40B4-BE49-F238E27FC236}">
              <a16:creationId xmlns:a16="http://schemas.microsoft.com/office/drawing/2014/main" id="{4B117884-3ED2-479E-9AA9-9C0028311967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05" name="Object 1" hidden="1">
          <a:extLst>
            <a:ext uri="{63B3BB69-23CF-44E3-9099-C40C66FF867C}">
              <a14:compatExt xmlns:a14="http://schemas.microsoft.com/office/drawing/2010/main" spid="_x0000_s4097"/>
            </a:ext>
            <a:ext uri="{FF2B5EF4-FFF2-40B4-BE49-F238E27FC236}">
              <a16:creationId xmlns:a16="http://schemas.microsoft.com/office/drawing/2014/main" id="{4674F6CD-55C3-4C03-9488-CC0D058E44B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06" name="Object 2" hidden="1">
          <a:extLst>
            <a:ext uri="{63B3BB69-23CF-44E3-9099-C40C66FF867C}">
              <a14:compatExt xmlns:a14="http://schemas.microsoft.com/office/drawing/2010/main" spid="_x0000_s4098"/>
            </a:ext>
            <a:ext uri="{FF2B5EF4-FFF2-40B4-BE49-F238E27FC236}">
              <a16:creationId xmlns:a16="http://schemas.microsoft.com/office/drawing/2014/main" id="{1E2FD714-B47B-4F4B-BD24-ECAFEDF2F1A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07" name="Object 3" hidden="1">
          <a:extLst>
            <a:ext uri="{63B3BB69-23CF-44E3-9099-C40C66FF867C}">
              <a14:compatExt xmlns:a14="http://schemas.microsoft.com/office/drawing/2010/main" spid="_x0000_s4099"/>
            </a:ext>
            <a:ext uri="{FF2B5EF4-FFF2-40B4-BE49-F238E27FC236}">
              <a16:creationId xmlns:a16="http://schemas.microsoft.com/office/drawing/2014/main" id="{1DD023DB-C466-497E-AD93-95F07BB34A0D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08" name="Object 4" hidden="1">
          <a:extLst>
            <a:ext uri="{63B3BB69-23CF-44E3-9099-C40C66FF867C}">
              <a14:compatExt xmlns:a14="http://schemas.microsoft.com/office/drawing/2010/main" spid="_x0000_s4100"/>
            </a:ext>
            <a:ext uri="{FF2B5EF4-FFF2-40B4-BE49-F238E27FC236}">
              <a16:creationId xmlns:a16="http://schemas.microsoft.com/office/drawing/2014/main" id="{65EDB632-C959-43CF-B749-B1ABA13ACF64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09" name="Object 5" hidden="1">
          <a:extLst>
            <a:ext uri="{63B3BB69-23CF-44E3-9099-C40C66FF867C}">
              <a14:compatExt xmlns:a14="http://schemas.microsoft.com/office/drawing/2010/main" spid="_x0000_s4101"/>
            </a:ext>
            <a:ext uri="{FF2B5EF4-FFF2-40B4-BE49-F238E27FC236}">
              <a16:creationId xmlns:a16="http://schemas.microsoft.com/office/drawing/2014/main" id="{1B95BFE8-0550-466F-8901-4D0983FE4A43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10" name="Object 6" hidden="1">
          <a:extLst>
            <a:ext uri="{63B3BB69-23CF-44E3-9099-C40C66FF867C}">
              <a14:compatExt xmlns:a14="http://schemas.microsoft.com/office/drawing/2010/main" spid="_x0000_s4102"/>
            </a:ext>
            <a:ext uri="{FF2B5EF4-FFF2-40B4-BE49-F238E27FC236}">
              <a16:creationId xmlns:a16="http://schemas.microsoft.com/office/drawing/2014/main" id="{58A77876-258F-445D-B148-29860B751B24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11" name="Object 7" hidden="1">
          <a:extLst>
            <a:ext uri="{63B3BB69-23CF-44E3-9099-C40C66FF867C}">
              <a14:compatExt xmlns:a14="http://schemas.microsoft.com/office/drawing/2010/main" spid="_x0000_s4103"/>
            </a:ext>
            <a:ext uri="{FF2B5EF4-FFF2-40B4-BE49-F238E27FC236}">
              <a16:creationId xmlns:a16="http://schemas.microsoft.com/office/drawing/2014/main" id="{AEE5812E-075A-47A8-B311-5D7155C032F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12" name="Object 8" hidden="1">
          <a:extLst>
            <a:ext uri="{63B3BB69-23CF-44E3-9099-C40C66FF867C}">
              <a14:compatExt xmlns:a14="http://schemas.microsoft.com/office/drawing/2010/main" spid="_x0000_s4104"/>
            </a:ext>
            <a:ext uri="{FF2B5EF4-FFF2-40B4-BE49-F238E27FC236}">
              <a16:creationId xmlns:a16="http://schemas.microsoft.com/office/drawing/2014/main" id="{BECDAAD4-194B-4CF9-8172-F70E78686F36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13" name="Object 9" hidden="1">
          <a:extLst>
            <a:ext uri="{63B3BB69-23CF-44E3-9099-C40C66FF867C}">
              <a14:compatExt xmlns:a14="http://schemas.microsoft.com/office/drawing/2010/main" spid="_x0000_s4105"/>
            </a:ext>
            <a:ext uri="{FF2B5EF4-FFF2-40B4-BE49-F238E27FC236}">
              <a16:creationId xmlns:a16="http://schemas.microsoft.com/office/drawing/2014/main" id="{BB7CD49E-EA26-4BF8-BF80-F08462E40F3A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14" name="Object 10" hidden="1">
          <a:extLst>
            <a:ext uri="{63B3BB69-23CF-44E3-9099-C40C66FF867C}">
              <a14:compatExt xmlns:a14="http://schemas.microsoft.com/office/drawing/2010/main" spid="_x0000_s4106"/>
            </a:ext>
            <a:ext uri="{FF2B5EF4-FFF2-40B4-BE49-F238E27FC236}">
              <a16:creationId xmlns:a16="http://schemas.microsoft.com/office/drawing/2014/main" id="{1535A371-1E56-483A-B767-98C2BE1BB235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15" name="Object 11" hidden="1">
          <a:extLst>
            <a:ext uri="{63B3BB69-23CF-44E3-9099-C40C66FF867C}">
              <a14:compatExt xmlns:a14="http://schemas.microsoft.com/office/drawing/2010/main" spid="_x0000_s4107"/>
            </a:ext>
            <a:ext uri="{FF2B5EF4-FFF2-40B4-BE49-F238E27FC236}">
              <a16:creationId xmlns:a16="http://schemas.microsoft.com/office/drawing/2014/main" id="{F0183D74-4872-44CE-A3EA-8296357AC4E5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16" name="Object 12" hidden="1">
          <a:extLst>
            <a:ext uri="{63B3BB69-23CF-44E3-9099-C40C66FF867C}">
              <a14:compatExt xmlns:a14="http://schemas.microsoft.com/office/drawing/2010/main" spid="_x0000_s4108"/>
            </a:ext>
            <a:ext uri="{FF2B5EF4-FFF2-40B4-BE49-F238E27FC236}">
              <a16:creationId xmlns:a16="http://schemas.microsoft.com/office/drawing/2014/main" id="{B06D9764-8E11-41F5-8D11-2163A52DDB24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3175"/>
    <xdr:sp macro="" textlink="">
      <xdr:nvSpPr>
        <xdr:cNvPr id="117" name="Object 14" hidden="1">
          <a:extLst>
            <a:ext uri="{63B3BB69-23CF-44E3-9099-C40C66FF867C}">
              <a14:compatExt xmlns:a14="http://schemas.microsoft.com/office/drawing/2010/main" spid="_x0000_s4110"/>
            </a:ext>
            <a:ext uri="{FF2B5EF4-FFF2-40B4-BE49-F238E27FC236}">
              <a16:creationId xmlns:a16="http://schemas.microsoft.com/office/drawing/2014/main" id="{EBE62EEC-B5BF-41DD-B19D-55A21B5A9CEB}"/>
            </a:ext>
          </a:extLst>
        </xdr:cNvPr>
        <xdr:cNvSpPr/>
      </xdr:nvSpPr>
      <xdr:spPr bwMode="auto">
        <a:xfrm>
          <a:off x="2317750" y="2365375"/>
          <a:ext cx="762000" cy="553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18" name="Object 15" hidden="1">
          <a:extLst>
            <a:ext uri="{63B3BB69-23CF-44E3-9099-C40C66FF867C}">
              <a14:compatExt xmlns:a14="http://schemas.microsoft.com/office/drawing/2010/main" spid="_x0000_s4111"/>
            </a:ext>
            <a:ext uri="{FF2B5EF4-FFF2-40B4-BE49-F238E27FC236}">
              <a16:creationId xmlns:a16="http://schemas.microsoft.com/office/drawing/2014/main" id="{496F9B3D-A230-4D32-B775-5AD36B0DAC36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19" name="Object 16" hidden="1">
          <a:extLst>
            <a:ext uri="{63B3BB69-23CF-44E3-9099-C40C66FF867C}">
              <a14:compatExt xmlns:a14="http://schemas.microsoft.com/office/drawing/2010/main" spid="_x0000_s4112"/>
            </a:ext>
            <a:ext uri="{FF2B5EF4-FFF2-40B4-BE49-F238E27FC236}">
              <a16:creationId xmlns:a16="http://schemas.microsoft.com/office/drawing/2014/main" id="{80A16CC2-3983-4277-9F44-0BFD4F0FA7CC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20" name="Object 17" hidden="1">
          <a:extLst>
            <a:ext uri="{63B3BB69-23CF-44E3-9099-C40C66FF867C}">
              <a14:compatExt xmlns:a14="http://schemas.microsoft.com/office/drawing/2010/main" spid="_x0000_s4113"/>
            </a:ext>
            <a:ext uri="{FF2B5EF4-FFF2-40B4-BE49-F238E27FC236}">
              <a16:creationId xmlns:a16="http://schemas.microsoft.com/office/drawing/2014/main" id="{33FD10D1-5B37-42D9-91B3-DE56D84A5A47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21" name="Object 18" hidden="1">
          <a:extLst>
            <a:ext uri="{63B3BB69-23CF-44E3-9099-C40C66FF867C}">
              <a14:compatExt xmlns:a14="http://schemas.microsoft.com/office/drawing/2010/main" spid="_x0000_s4114"/>
            </a:ext>
            <a:ext uri="{FF2B5EF4-FFF2-40B4-BE49-F238E27FC236}">
              <a16:creationId xmlns:a16="http://schemas.microsoft.com/office/drawing/2014/main" id="{6372D198-9F67-4082-B87E-3C5B6B5CA24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22" name="Object 1" hidden="1">
          <a:extLst>
            <a:ext uri="{63B3BB69-23CF-44E3-9099-C40C66FF867C}">
              <a14:compatExt xmlns:a14="http://schemas.microsoft.com/office/drawing/2010/main" spid="_x0000_s4097"/>
            </a:ext>
            <a:ext uri="{FF2B5EF4-FFF2-40B4-BE49-F238E27FC236}">
              <a16:creationId xmlns:a16="http://schemas.microsoft.com/office/drawing/2014/main" id="{A548B0F0-3555-43BE-A3FF-66F84E9C5BB6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23" name="Object 2" hidden="1">
          <a:extLst>
            <a:ext uri="{63B3BB69-23CF-44E3-9099-C40C66FF867C}">
              <a14:compatExt xmlns:a14="http://schemas.microsoft.com/office/drawing/2010/main" spid="_x0000_s4098"/>
            </a:ext>
            <a:ext uri="{FF2B5EF4-FFF2-40B4-BE49-F238E27FC236}">
              <a16:creationId xmlns:a16="http://schemas.microsoft.com/office/drawing/2014/main" id="{83B9AC2F-3D0F-48BE-AEF3-FE5095B42E07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24" name="Object 3" hidden="1">
          <a:extLst>
            <a:ext uri="{63B3BB69-23CF-44E3-9099-C40C66FF867C}">
              <a14:compatExt xmlns:a14="http://schemas.microsoft.com/office/drawing/2010/main" spid="_x0000_s4099"/>
            </a:ext>
            <a:ext uri="{FF2B5EF4-FFF2-40B4-BE49-F238E27FC236}">
              <a16:creationId xmlns:a16="http://schemas.microsoft.com/office/drawing/2014/main" id="{1A34FB4B-AAA3-4650-8E83-B1911777EAF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25" name="Object 4" hidden="1">
          <a:extLst>
            <a:ext uri="{63B3BB69-23CF-44E3-9099-C40C66FF867C}">
              <a14:compatExt xmlns:a14="http://schemas.microsoft.com/office/drawing/2010/main" spid="_x0000_s4100"/>
            </a:ext>
            <a:ext uri="{FF2B5EF4-FFF2-40B4-BE49-F238E27FC236}">
              <a16:creationId xmlns:a16="http://schemas.microsoft.com/office/drawing/2014/main" id="{470DAB0E-5D22-4E05-9484-255E79F4B319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26" name="Object 5" hidden="1">
          <a:extLst>
            <a:ext uri="{63B3BB69-23CF-44E3-9099-C40C66FF867C}">
              <a14:compatExt xmlns:a14="http://schemas.microsoft.com/office/drawing/2010/main" spid="_x0000_s4101"/>
            </a:ext>
            <a:ext uri="{FF2B5EF4-FFF2-40B4-BE49-F238E27FC236}">
              <a16:creationId xmlns:a16="http://schemas.microsoft.com/office/drawing/2014/main" id="{19BD84FF-114E-48C3-A4B5-4CAF4552785A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27" name="Object 6" hidden="1">
          <a:extLst>
            <a:ext uri="{63B3BB69-23CF-44E3-9099-C40C66FF867C}">
              <a14:compatExt xmlns:a14="http://schemas.microsoft.com/office/drawing/2010/main" spid="_x0000_s4102"/>
            </a:ext>
            <a:ext uri="{FF2B5EF4-FFF2-40B4-BE49-F238E27FC236}">
              <a16:creationId xmlns:a16="http://schemas.microsoft.com/office/drawing/2014/main" id="{85FD045F-2797-4DC6-84EE-1E61969DC4D8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28" name="Object 7" hidden="1">
          <a:extLst>
            <a:ext uri="{63B3BB69-23CF-44E3-9099-C40C66FF867C}">
              <a14:compatExt xmlns:a14="http://schemas.microsoft.com/office/drawing/2010/main" spid="_x0000_s4103"/>
            </a:ext>
            <a:ext uri="{FF2B5EF4-FFF2-40B4-BE49-F238E27FC236}">
              <a16:creationId xmlns:a16="http://schemas.microsoft.com/office/drawing/2014/main" id="{5C49C040-F7B3-4E1F-AD4A-2F80EABBE380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29" name="Object 8" hidden="1">
          <a:extLst>
            <a:ext uri="{63B3BB69-23CF-44E3-9099-C40C66FF867C}">
              <a14:compatExt xmlns:a14="http://schemas.microsoft.com/office/drawing/2010/main" spid="_x0000_s4104"/>
            </a:ext>
            <a:ext uri="{FF2B5EF4-FFF2-40B4-BE49-F238E27FC236}">
              <a16:creationId xmlns:a16="http://schemas.microsoft.com/office/drawing/2014/main" id="{14281A83-CEA2-4ED5-82A0-7BACA3571AE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30" name="Object 9" hidden="1">
          <a:extLst>
            <a:ext uri="{63B3BB69-23CF-44E3-9099-C40C66FF867C}">
              <a14:compatExt xmlns:a14="http://schemas.microsoft.com/office/drawing/2010/main" spid="_x0000_s4105"/>
            </a:ext>
            <a:ext uri="{FF2B5EF4-FFF2-40B4-BE49-F238E27FC236}">
              <a16:creationId xmlns:a16="http://schemas.microsoft.com/office/drawing/2014/main" id="{965910E6-4DD9-46EA-8108-B13026C42998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31" name="Object 10" hidden="1">
          <a:extLst>
            <a:ext uri="{63B3BB69-23CF-44E3-9099-C40C66FF867C}">
              <a14:compatExt xmlns:a14="http://schemas.microsoft.com/office/drawing/2010/main" spid="_x0000_s4106"/>
            </a:ext>
            <a:ext uri="{FF2B5EF4-FFF2-40B4-BE49-F238E27FC236}">
              <a16:creationId xmlns:a16="http://schemas.microsoft.com/office/drawing/2014/main" id="{13F1BB0C-4CB3-4DE2-9036-9C7D9C3A6CC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32" name="Object 11" hidden="1">
          <a:extLst>
            <a:ext uri="{63B3BB69-23CF-44E3-9099-C40C66FF867C}">
              <a14:compatExt xmlns:a14="http://schemas.microsoft.com/office/drawing/2010/main" spid="_x0000_s4107"/>
            </a:ext>
            <a:ext uri="{FF2B5EF4-FFF2-40B4-BE49-F238E27FC236}">
              <a16:creationId xmlns:a16="http://schemas.microsoft.com/office/drawing/2014/main" id="{7BEB7FE5-DA1B-4D35-828B-83573DC148F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33" name="Object 12" hidden="1">
          <a:extLst>
            <a:ext uri="{63B3BB69-23CF-44E3-9099-C40C66FF867C}">
              <a14:compatExt xmlns:a14="http://schemas.microsoft.com/office/drawing/2010/main" spid="_x0000_s4108"/>
            </a:ext>
            <a:ext uri="{FF2B5EF4-FFF2-40B4-BE49-F238E27FC236}">
              <a16:creationId xmlns:a16="http://schemas.microsoft.com/office/drawing/2014/main" id="{DC9D3B75-C53D-4CA8-8AA0-1B07882DEC46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3175"/>
    <xdr:sp macro="" textlink="">
      <xdr:nvSpPr>
        <xdr:cNvPr id="134" name="Object 14" hidden="1">
          <a:extLst>
            <a:ext uri="{63B3BB69-23CF-44E3-9099-C40C66FF867C}">
              <a14:compatExt xmlns:a14="http://schemas.microsoft.com/office/drawing/2010/main" spid="_x0000_s4110"/>
            </a:ext>
            <a:ext uri="{FF2B5EF4-FFF2-40B4-BE49-F238E27FC236}">
              <a16:creationId xmlns:a16="http://schemas.microsoft.com/office/drawing/2014/main" id="{BB685E1E-4B10-4519-BFC4-0692EC7041D5}"/>
            </a:ext>
          </a:extLst>
        </xdr:cNvPr>
        <xdr:cNvSpPr/>
      </xdr:nvSpPr>
      <xdr:spPr bwMode="auto">
        <a:xfrm>
          <a:off x="2317750" y="2365375"/>
          <a:ext cx="762000" cy="553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35" name="Object 15" hidden="1">
          <a:extLst>
            <a:ext uri="{63B3BB69-23CF-44E3-9099-C40C66FF867C}">
              <a14:compatExt xmlns:a14="http://schemas.microsoft.com/office/drawing/2010/main" spid="_x0000_s4111"/>
            </a:ext>
            <a:ext uri="{FF2B5EF4-FFF2-40B4-BE49-F238E27FC236}">
              <a16:creationId xmlns:a16="http://schemas.microsoft.com/office/drawing/2014/main" id="{A1E60B32-9128-4D02-99F1-CAD7C8DD0DBF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36" name="Object 16" hidden="1">
          <a:extLst>
            <a:ext uri="{63B3BB69-23CF-44E3-9099-C40C66FF867C}">
              <a14:compatExt xmlns:a14="http://schemas.microsoft.com/office/drawing/2010/main" spid="_x0000_s4112"/>
            </a:ext>
            <a:ext uri="{FF2B5EF4-FFF2-40B4-BE49-F238E27FC236}">
              <a16:creationId xmlns:a16="http://schemas.microsoft.com/office/drawing/2014/main" id="{75CCA5EF-3796-47DA-B8F7-2EFB01F61A62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37" name="Object 17" hidden="1">
          <a:extLst>
            <a:ext uri="{63B3BB69-23CF-44E3-9099-C40C66FF867C}">
              <a14:compatExt xmlns:a14="http://schemas.microsoft.com/office/drawing/2010/main" spid="_x0000_s4113"/>
            </a:ext>
            <a:ext uri="{FF2B5EF4-FFF2-40B4-BE49-F238E27FC236}">
              <a16:creationId xmlns:a16="http://schemas.microsoft.com/office/drawing/2014/main" id="{F1447CC7-00E3-4BD0-B841-73DD1A4A05F4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38" name="Object 18" hidden="1">
          <a:extLst>
            <a:ext uri="{63B3BB69-23CF-44E3-9099-C40C66FF867C}">
              <a14:compatExt xmlns:a14="http://schemas.microsoft.com/office/drawing/2010/main" spid="_x0000_s4114"/>
            </a:ext>
            <a:ext uri="{FF2B5EF4-FFF2-40B4-BE49-F238E27FC236}">
              <a16:creationId xmlns:a16="http://schemas.microsoft.com/office/drawing/2014/main" id="{3E6F9AC2-061F-49D8-B16D-31DB60165AD7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139" name="Object 1" hidden="1">
          <a:extLst>
            <a:ext uri="{63B3BB69-23CF-44E3-9099-C40C66FF867C}">
              <a14:compatExt xmlns:a14="http://schemas.microsoft.com/office/drawing/2010/main" spid="_x0000_s4097"/>
            </a:ext>
            <a:ext uri="{FF2B5EF4-FFF2-40B4-BE49-F238E27FC236}">
              <a16:creationId xmlns:a16="http://schemas.microsoft.com/office/drawing/2014/main" id="{A5ADF8BB-859D-4416-9F98-494EC1BE62C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140" name="Object 2" hidden="1">
          <a:extLst>
            <a:ext uri="{63B3BB69-23CF-44E3-9099-C40C66FF867C}">
              <a14:compatExt xmlns:a14="http://schemas.microsoft.com/office/drawing/2010/main" spid="_x0000_s4098"/>
            </a:ext>
            <a:ext uri="{FF2B5EF4-FFF2-40B4-BE49-F238E27FC236}">
              <a16:creationId xmlns:a16="http://schemas.microsoft.com/office/drawing/2014/main" id="{41FB6BEE-59CD-48D6-9493-0BA742A5D8E1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141" name="Object 3" hidden="1">
          <a:extLst>
            <a:ext uri="{63B3BB69-23CF-44E3-9099-C40C66FF867C}">
              <a14:compatExt xmlns:a14="http://schemas.microsoft.com/office/drawing/2010/main" spid="_x0000_s4099"/>
            </a:ext>
            <a:ext uri="{FF2B5EF4-FFF2-40B4-BE49-F238E27FC236}">
              <a16:creationId xmlns:a16="http://schemas.microsoft.com/office/drawing/2014/main" id="{14CAAF26-BA9C-4FAD-A55C-5563E6D78C9C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142" name="Object 4" hidden="1">
          <a:extLst>
            <a:ext uri="{63B3BB69-23CF-44E3-9099-C40C66FF867C}">
              <a14:compatExt xmlns:a14="http://schemas.microsoft.com/office/drawing/2010/main" spid="_x0000_s4100"/>
            </a:ext>
            <a:ext uri="{FF2B5EF4-FFF2-40B4-BE49-F238E27FC236}">
              <a16:creationId xmlns:a16="http://schemas.microsoft.com/office/drawing/2014/main" id="{3662E29D-86A2-45D6-AD78-FD2CA084ED3A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143" name="Object 5" hidden="1">
          <a:extLst>
            <a:ext uri="{63B3BB69-23CF-44E3-9099-C40C66FF867C}">
              <a14:compatExt xmlns:a14="http://schemas.microsoft.com/office/drawing/2010/main" spid="_x0000_s4101"/>
            </a:ext>
            <a:ext uri="{FF2B5EF4-FFF2-40B4-BE49-F238E27FC236}">
              <a16:creationId xmlns:a16="http://schemas.microsoft.com/office/drawing/2014/main" id="{EB822FB8-AAC5-4F57-9D9A-1A2FE556EFC9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144" name="Object 6" hidden="1">
          <a:extLst>
            <a:ext uri="{63B3BB69-23CF-44E3-9099-C40C66FF867C}">
              <a14:compatExt xmlns:a14="http://schemas.microsoft.com/office/drawing/2010/main" spid="_x0000_s4102"/>
            </a:ext>
            <a:ext uri="{FF2B5EF4-FFF2-40B4-BE49-F238E27FC236}">
              <a16:creationId xmlns:a16="http://schemas.microsoft.com/office/drawing/2014/main" id="{A31D0998-CA70-4FCB-86F7-3BE1A39D7B0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145" name="Object 7" hidden="1">
          <a:extLst>
            <a:ext uri="{63B3BB69-23CF-44E3-9099-C40C66FF867C}">
              <a14:compatExt xmlns:a14="http://schemas.microsoft.com/office/drawing/2010/main" spid="_x0000_s4103"/>
            </a:ext>
            <a:ext uri="{FF2B5EF4-FFF2-40B4-BE49-F238E27FC236}">
              <a16:creationId xmlns:a16="http://schemas.microsoft.com/office/drawing/2014/main" id="{B7FFCB6B-10F6-4F3A-858A-56325F052E9C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146" name="Object 8" hidden="1">
          <a:extLst>
            <a:ext uri="{63B3BB69-23CF-44E3-9099-C40C66FF867C}">
              <a14:compatExt xmlns:a14="http://schemas.microsoft.com/office/drawing/2010/main" spid="_x0000_s4104"/>
            </a:ext>
            <a:ext uri="{FF2B5EF4-FFF2-40B4-BE49-F238E27FC236}">
              <a16:creationId xmlns:a16="http://schemas.microsoft.com/office/drawing/2014/main" id="{FBB4BA9E-45D5-4325-8D41-F11575B8B3DF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147" name="Object 9" hidden="1">
          <a:extLst>
            <a:ext uri="{63B3BB69-23CF-44E3-9099-C40C66FF867C}">
              <a14:compatExt xmlns:a14="http://schemas.microsoft.com/office/drawing/2010/main" spid="_x0000_s4105"/>
            </a:ext>
            <a:ext uri="{FF2B5EF4-FFF2-40B4-BE49-F238E27FC236}">
              <a16:creationId xmlns:a16="http://schemas.microsoft.com/office/drawing/2014/main" id="{D2EDAD43-8424-4B80-A721-0944E4586AF3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148" name="Object 10" hidden="1">
          <a:extLst>
            <a:ext uri="{63B3BB69-23CF-44E3-9099-C40C66FF867C}">
              <a14:compatExt xmlns:a14="http://schemas.microsoft.com/office/drawing/2010/main" spid="_x0000_s4106"/>
            </a:ext>
            <a:ext uri="{FF2B5EF4-FFF2-40B4-BE49-F238E27FC236}">
              <a16:creationId xmlns:a16="http://schemas.microsoft.com/office/drawing/2014/main" id="{9FB428AE-5B59-46E2-B6D7-E8F959C4D08D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149" name="Object 11" hidden="1">
          <a:extLst>
            <a:ext uri="{63B3BB69-23CF-44E3-9099-C40C66FF867C}">
              <a14:compatExt xmlns:a14="http://schemas.microsoft.com/office/drawing/2010/main" spid="_x0000_s4107"/>
            </a:ext>
            <a:ext uri="{FF2B5EF4-FFF2-40B4-BE49-F238E27FC236}">
              <a16:creationId xmlns:a16="http://schemas.microsoft.com/office/drawing/2014/main" id="{F4819C6F-3743-48BF-8D31-8B264E6AF46C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150" name="Object 12" hidden="1">
          <a:extLst>
            <a:ext uri="{63B3BB69-23CF-44E3-9099-C40C66FF867C}">
              <a14:compatExt xmlns:a14="http://schemas.microsoft.com/office/drawing/2010/main" spid="_x0000_s4108"/>
            </a:ext>
            <a:ext uri="{FF2B5EF4-FFF2-40B4-BE49-F238E27FC236}">
              <a16:creationId xmlns:a16="http://schemas.microsoft.com/office/drawing/2014/main" id="{756CC46F-D747-458C-8FCA-1D961EFBE9A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3175"/>
    <xdr:sp macro="" textlink="">
      <xdr:nvSpPr>
        <xdr:cNvPr id="151" name="Object 14" hidden="1">
          <a:extLst>
            <a:ext uri="{63B3BB69-23CF-44E3-9099-C40C66FF867C}">
              <a14:compatExt xmlns:a14="http://schemas.microsoft.com/office/drawing/2010/main" spid="_x0000_s4110"/>
            </a:ext>
            <a:ext uri="{FF2B5EF4-FFF2-40B4-BE49-F238E27FC236}">
              <a16:creationId xmlns:a16="http://schemas.microsoft.com/office/drawing/2014/main" id="{F2B4ABAF-8F7A-4358-9477-48247C3F71A4}"/>
            </a:ext>
          </a:extLst>
        </xdr:cNvPr>
        <xdr:cNvSpPr/>
      </xdr:nvSpPr>
      <xdr:spPr bwMode="auto">
        <a:xfrm>
          <a:off x="2317750" y="2365375"/>
          <a:ext cx="762000" cy="553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152" name="Object 15" hidden="1">
          <a:extLst>
            <a:ext uri="{63B3BB69-23CF-44E3-9099-C40C66FF867C}">
              <a14:compatExt xmlns:a14="http://schemas.microsoft.com/office/drawing/2010/main" spid="_x0000_s4111"/>
            </a:ext>
            <a:ext uri="{FF2B5EF4-FFF2-40B4-BE49-F238E27FC236}">
              <a16:creationId xmlns:a16="http://schemas.microsoft.com/office/drawing/2014/main" id="{D6E8675C-0DF8-4B7D-B9CE-FE5577C48460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153" name="Object 16" hidden="1">
          <a:extLst>
            <a:ext uri="{63B3BB69-23CF-44E3-9099-C40C66FF867C}">
              <a14:compatExt xmlns:a14="http://schemas.microsoft.com/office/drawing/2010/main" spid="_x0000_s4112"/>
            </a:ext>
            <a:ext uri="{FF2B5EF4-FFF2-40B4-BE49-F238E27FC236}">
              <a16:creationId xmlns:a16="http://schemas.microsoft.com/office/drawing/2014/main" id="{F8C76A6A-3FE0-4D61-96E9-34FAA88F3683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154" name="Object 17" hidden="1">
          <a:extLst>
            <a:ext uri="{63B3BB69-23CF-44E3-9099-C40C66FF867C}">
              <a14:compatExt xmlns:a14="http://schemas.microsoft.com/office/drawing/2010/main" spid="_x0000_s4113"/>
            </a:ext>
            <a:ext uri="{FF2B5EF4-FFF2-40B4-BE49-F238E27FC236}">
              <a16:creationId xmlns:a16="http://schemas.microsoft.com/office/drawing/2014/main" id="{C1DE5A28-AE1F-45EB-A3AD-73F996162D6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11</xdr:row>
      <xdr:rowOff>0</xdr:rowOff>
    </xdr:from>
    <xdr:ext cx="762000" cy="556985"/>
    <xdr:sp macro="" textlink="">
      <xdr:nvSpPr>
        <xdr:cNvPr id="155" name="Object 18" hidden="1">
          <a:extLst>
            <a:ext uri="{63B3BB69-23CF-44E3-9099-C40C66FF867C}">
              <a14:compatExt xmlns:a14="http://schemas.microsoft.com/office/drawing/2010/main" spid="_x0000_s4114"/>
            </a:ext>
            <a:ext uri="{FF2B5EF4-FFF2-40B4-BE49-F238E27FC236}">
              <a16:creationId xmlns:a16="http://schemas.microsoft.com/office/drawing/2014/main" id="{E67D384E-846D-4A13-BCDB-E1D98C64C366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56" name="Object 1" hidden="1">
          <a:extLst>
            <a:ext uri="{63B3BB69-23CF-44E3-9099-C40C66FF867C}">
              <a14:compatExt xmlns:a14="http://schemas.microsoft.com/office/drawing/2010/main" spid="_x0000_s4097"/>
            </a:ext>
            <a:ext uri="{FF2B5EF4-FFF2-40B4-BE49-F238E27FC236}">
              <a16:creationId xmlns:a16="http://schemas.microsoft.com/office/drawing/2014/main" id="{89678262-1BDB-4213-93B2-AC551C006FD7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57" name="Object 2" hidden="1">
          <a:extLst>
            <a:ext uri="{63B3BB69-23CF-44E3-9099-C40C66FF867C}">
              <a14:compatExt xmlns:a14="http://schemas.microsoft.com/office/drawing/2010/main" spid="_x0000_s4098"/>
            </a:ext>
            <a:ext uri="{FF2B5EF4-FFF2-40B4-BE49-F238E27FC236}">
              <a16:creationId xmlns:a16="http://schemas.microsoft.com/office/drawing/2014/main" id="{FD2F0244-F6DD-4777-B365-607BC77CDCE8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58" name="Object 3" hidden="1">
          <a:extLst>
            <a:ext uri="{63B3BB69-23CF-44E3-9099-C40C66FF867C}">
              <a14:compatExt xmlns:a14="http://schemas.microsoft.com/office/drawing/2010/main" spid="_x0000_s4099"/>
            </a:ext>
            <a:ext uri="{FF2B5EF4-FFF2-40B4-BE49-F238E27FC236}">
              <a16:creationId xmlns:a16="http://schemas.microsoft.com/office/drawing/2014/main" id="{41144F89-C90E-4878-A219-A275C169D50D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59" name="Object 4" hidden="1">
          <a:extLst>
            <a:ext uri="{63B3BB69-23CF-44E3-9099-C40C66FF867C}">
              <a14:compatExt xmlns:a14="http://schemas.microsoft.com/office/drawing/2010/main" spid="_x0000_s4100"/>
            </a:ext>
            <a:ext uri="{FF2B5EF4-FFF2-40B4-BE49-F238E27FC236}">
              <a16:creationId xmlns:a16="http://schemas.microsoft.com/office/drawing/2014/main" id="{D1F0C638-F16E-48E9-AEDE-367C17DC5A81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60" name="Object 5" hidden="1">
          <a:extLst>
            <a:ext uri="{63B3BB69-23CF-44E3-9099-C40C66FF867C}">
              <a14:compatExt xmlns:a14="http://schemas.microsoft.com/office/drawing/2010/main" spid="_x0000_s4101"/>
            </a:ext>
            <a:ext uri="{FF2B5EF4-FFF2-40B4-BE49-F238E27FC236}">
              <a16:creationId xmlns:a16="http://schemas.microsoft.com/office/drawing/2014/main" id="{C636251E-C6B5-4B15-A618-C35D008AF782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61" name="Object 6" hidden="1">
          <a:extLst>
            <a:ext uri="{63B3BB69-23CF-44E3-9099-C40C66FF867C}">
              <a14:compatExt xmlns:a14="http://schemas.microsoft.com/office/drawing/2010/main" spid="_x0000_s4102"/>
            </a:ext>
            <a:ext uri="{FF2B5EF4-FFF2-40B4-BE49-F238E27FC236}">
              <a16:creationId xmlns:a16="http://schemas.microsoft.com/office/drawing/2014/main" id="{7820442E-5A9F-4E35-ADD6-0A8D821BF8A8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62" name="Object 7" hidden="1">
          <a:extLst>
            <a:ext uri="{63B3BB69-23CF-44E3-9099-C40C66FF867C}">
              <a14:compatExt xmlns:a14="http://schemas.microsoft.com/office/drawing/2010/main" spid="_x0000_s4103"/>
            </a:ext>
            <a:ext uri="{FF2B5EF4-FFF2-40B4-BE49-F238E27FC236}">
              <a16:creationId xmlns:a16="http://schemas.microsoft.com/office/drawing/2014/main" id="{B69F0D0C-F65F-4B5B-A154-BDC57EDE97D9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63" name="Object 8" hidden="1">
          <a:extLst>
            <a:ext uri="{63B3BB69-23CF-44E3-9099-C40C66FF867C}">
              <a14:compatExt xmlns:a14="http://schemas.microsoft.com/office/drawing/2010/main" spid="_x0000_s4104"/>
            </a:ext>
            <a:ext uri="{FF2B5EF4-FFF2-40B4-BE49-F238E27FC236}">
              <a16:creationId xmlns:a16="http://schemas.microsoft.com/office/drawing/2014/main" id="{BAD30B86-7E2B-47AA-84B4-E7987EB7B924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64" name="Object 9" hidden="1">
          <a:extLst>
            <a:ext uri="{63B3BB69-23CF-44E3-9099-C40C66FF867C}">
              <a14:compatExt xmlns:a14="http://schemas.microsoft.com/office/drawing/2010/main" spid="_x0000_s4105"/>
            </a:ext>
            <a:ext uri="{FF2B5EF4-FFF2-40B4-BE49-F238E27FC236}">
              <a16:creationId xmlns:a16="http://schemas.microsoft.com/office/drawing/2014/main" id="{FDDE9FA8-F82C-48C6-BBE7-C44605140DAA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65" name="Object 10" hidden="1">
          <a:extLst>
            <a:ext uri="{63B3BB69-23CF-44E3-9099-C40C66FF867C}">
              <a14:compatExt xmlns:a14="http://schemas.microsoft.com/office/drawing/2010/main" spid="_x0000_s4106"/>
            </a:ext>
            <a:ext uri="{FF2B5EF4-FFF2-40B4-BE49-F238E27FC236}">
              <a16:creationId xmlns:a16="http://schemas.microsoft.com/office/drawing/2014/main" id="{33C8ABA3-CF49-4262-BD74-FCB9F53D4EA8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66" name="Object 11" hidden="1">
          <a:extLst>
            <a:ext uri="{63B3BB69-23CF-44E3-9099-C40C66FF867C}">
              <a14:compatExt xmlns:a14="http://schemas.microsoft.com/office/drawing/2010/main" spid="_x0000_s4107"/>
            </a:ext>
            <a:ext uri="{FF2B5EF4-FFF2-40B4-BE49-F238E27FC236}">
              <a16:creationId xmlns:a16="http://schemas.microsoft.com/office/drawing/2014/main" id="{8840DC92-9BBF-464E-9FC2-FC8A4910B17F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67" name="Object 12" hidden="1">
          <a:extLst>
            <a:ext uri="{63B3BB69-23CF-44E3-9099-C40C66FF867C}">
              <a14:compatExt xmlns:a14="http://schemas.microsoft.com/office/drawing/2010/main" spid="_x0000_s4108"/>
            </a:ext>
            <a:ext uri="{FF2B5EF4-FFF2-40B4-BE49-F238E27FC236}">
              <a16:creationId xmlns:a16="http://schemas.microsoft.com/office/drawing/2014/main" id="{809088DA-F995-445A-9C6C-F2445443E980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3175"/>
    <xdr:sp macro="" textlink="">
      <xdr:nvSpPr>
        <xdr:cNvPr id="168" name="Object 14" hidden="1">
          <a:extLst>
            <a:ext uri="{63B3BB69-23CF-44E3-9099-C40C66FF867C}">
              <a14:compatExt xmlns:a14="http://schemas.microsoft.com/office/drawing/2010/main" spid="_x0000_s4110"/>
            </a:ext>
            <a:ext uri="{FF2B5EF4-FFF2-40B4-BE49-F238E27FC236}">
              <a16:creationId xmlns:a16="http://schemas.microsoft.com/office/drawing/2014/main" id="{2B94C872-A657-4C8E-A30D-074C89935CCB}"/>
            </a:ext>
          </a:extLst>
        </xdr:cNvPr>
        <xdr:cNvSpPr/>
      </xdr:nvSpPr>
      <xdr:spPr bwMode="auto">
        <a:xfrm>
          <a:off x="2317750" y="2365375"/>
          <a:ext cx="762000" cy="553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69" name="Object 15" hidden="1">
          <a:extLst>
            <a:ext uri="{63B3BB69-23CF-44E3-9099-C40C66FF867C}">
              <a14:compatExt xmlns:a14="http://schemas.microsoft.com/office/drawing/2010/main" spid="_x0000_s4111"/>
            </a:ext>
            <a:ext uri="{FF2B5EF4-FFF2-40B4-BE49-F238E27FC236}">
              <a16:creationId xmlns:a16="http://schemas.microsoft.com/office/drawing/2014/main" id="{D4F471AB-8267-43F1-AC62-C6E4609AF592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70" name="Object 16" hidden="1">
          <a:extLst>
            <a:ext uri="{63B3BB69-23CF-44E3-9099-C40C66FF867C}">
              <a14:compatExt xmlns:a14="http://schemas.microsoft.com/office/drawing/2010/main" spid="_x0000_s4112"/>
            </a:ext>
            <a:ext uri="{FF2B5EF4-FFF2-40B4-BE49-F238E27FC236}">
              <a16:creationId xmlns:a16="http://schemas.microsoft.com/office/drawing/2014/main" id="{115CBDED-34F6-43CA-B8F6-B198F7084C6A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71" name="Object 17" hidden="1">
          <a:extLst>
            <a:ext uri="{63B3BB69-23CF-44E3-9099-C40C66FF867C}">
              <a14:compatExt xmlns:a14="http://schemas.microsoft.com/office/drawing/2010/main" spid="_x0000_s4113"/>
            </a:ext>
            <a:ext uri="{FF2B5EF4-FFF2-40B4-BE49-F238E27FC236}">
              <a16:creationId xmlns:a16="http://schemas.microsoft.com/office/drawing/2014/main" id="{44B98014-23B8-4A3B-941D-2DF2FD707BB4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762000" cy="556985"/>
    <xdr:sp macro="" textlink="">
      <xdr:nvSpPr>
        <xdr:cNvPr id="172" name="Object 18" hidden="1">
          <a:extLst>
            <a:ext uri="{63B3BB69-23CF-44E3-9099-C40C66FF867C}">
              <a14:compatExt xmlns:a14="http://schemas.microsoft.com/office/drawing/2010/main" spid="_x0000_s4114"/>
            </a:ext>
            <a:ext uri="{FF2B5EF4-FFF2-40B4-BE49-F238E27FC236}">
              <a16:creationId xmlns:a16="http://schemas.microsoft.com/office/drawing/2014/main" id="{BDA17716-9B1A-4144-AF17-48F017BAC4F3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73" name="Object 1" hidden="1">
          <a:extLst>
            <a:ext uri="{63B3BB69-23CF-44E3-9099-C40C66FF867C}">
              <a14:compatExt xmlns:a14="http://schemas.microsoft.com/office/drawing/2010/main" spid="_x0000_s4097"/>
            </a:ext>
            <a:ext uri="{FF2B5EF4-FFF2-40B4-BE49-F238E27FC236}">
              <a16:creationId xmlns:a16="http://schemas.microsoft.com/office/drawing/2014/main" id="{77EC15D7-250A-46B1-82CE-9663C2694E04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74" name="Object 2" hidden="1">
          <a:extLst>
            <a:ext uri="{63B3BB69-23CF-44E3-9099-C40C66FF867C}">
              <a14:compatExt xmlns:a14="http://schemas.microsoft.com/office/drawing/2010/main" spid="_x0000_s4098"/>
            </a:ext>
            <a:ext uri="{FF2B5EF4-FFF2-40B4-BE49-F238E27FC236}">
              <a16:creationId xmlns:a16="http://schemas.microsoft.com/office/drawing/2014/main" id="{2A6DA41E-CE01-474F-97CC-1E27FCA8E61E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75" name="Object 3" hidden="1">
          <a:extLst>
            <a:ext uri="{63B3BB69-23CF-44E3-9099-C40C66FF867C}">
              <a14:compatExt xmlns:a14="http://schemas.microsoft.com/office/drawing/2010/main" spid="_x0000_s4099"/>
            </a:ext>
            <a:ext uri="{FF2B5EF4-FFF2-40B4-BE49-F238E27FC236}">
              <a16:creationId xmlns:a16="http://schemas.microsoft.com/office/drawing/2014/main" id="{D21BD246-C6C2-4290-AE37-3498FF27278C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76" name="Object 4" hidden="1">
          <a:extLst>
            <a:ext uri="{63B3BB69-23CF-44E3-9099-C40C66FF867C}">
              <a14:compatExt xmlns:a14="http://schemas.microsoft.com/office/drawing/2010/main" spid="_x0000_s4100"/>
            </a:ext>
            <a:ext uri="{FF2B5EF4-FFF2-40B4-BE49-F238E27FC236}">
              <a16:creationId xmlns:a16="http://schemas.microsoft.com/office/drawing/2014/main" id="{929CA37C-EFDA-4A0F-99C9-F1BA2A300BFD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77" name="Object 5" hidden="1">
          <a:extLst>
            <a:ext uri="{63B3BB69-23CF-44E3-9099-C40C66FF867C}">
              <a14:compatExt xmlns:a14="http://schemas.microsoft.com/office/drawing/2010/main" spid="_x0000_s4101"/>
            </a:ext>
            <a:ext uri="{FF2B5EF4-FFF2-40B4-BE49-F238E27FC236}">
              <a16:creationId xmlns:a16="http://schemas.microsoft.com/office/drawing/2014/main" id="{031DB71B-D84E-4451-BEC4-6AD80996B230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78" name="Object 6" hidden="1">
          <a:extLst>
            <a:ext uri="{63B3BB69-23CF-44E3-9099-C40C66FF867C}">
              <a14:compatExt xmlns:a14="http://schemas.microsoft.com/office/drawing/2010/main" spid="_x0000_s4102"/>
            </a:ext>
            <a:ext uri="{FF2B5EF4-FFF2-40B4-BE49-F238E27FC236}">
              <a16:creationId xmlns:a16="http://schemas.microsoft.com/office/drawing/2014/main" id="{B2AE7B7B-AD1B-48CD-BFA0-39E296BCEC3F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79" name="Object 7" hidden="1">
          <a:extLst>
            <a:ext uri="{63B3BB69-23CF-44E3-9099-C40C66FF867C}">
              <a14:compatExt xmlns:a14="http://schemas.microsoft.com/office/drawing/2010/main" spid="_x0000_s4103"/>
            </a:ext>
            <a:ext uri="{FF2B5EF4-FFF2-40B4-BE49-F238E27FC236}">
              <a16:creationId xmlns:a16="http://schemas.microsoft.com/office/drawing/2014/main" id="{2541849F-61F0-41DB-9EEC-ECC1993873F2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80" name="Object 8" hidden="1">
          <a:extLst>
            <a:ext uri="{63B3BB69-23CF-44E3-9099-C40C66FF867C}">
              <a14:compatExt xmlns:a14="http://schemas.microsoft.com/office/drawing/2010/main" spid="_x0000_s4104"/>
            </a:ext>
            <a:ext uri="{FF2B5EF4-FFF2-40B4-BE49-F238E27FC236}">
              <a16:creationId xmlns:a16="http://schemas.microsoft.com/office/drawing/2014/main" id="{EFF87E60-B790-4219-A662-0F7FE34DEFA0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81" name="Object 9" hidden="1">
          <a:extLst>
            <a:ext uri="{63B3BB69-23CF-44E3-9099-C40C66FF867C}">
              <a14:compatExt xmlns:a14="http://schemas.microsoft.com/office/drawing/2010/main" spid="_x0000_s4105"/>
            </a:ext>
            <a:ext uri="{FF2B5EF4-FFF2-40B4-BE49-F238E27FC236}">
              <a16:creationId xmlns:a16="http://schemas.microsoft.com/office/drawing/2014/main" id="{BFAE42F4-3BE2-47EA-8538-86D1D6835044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82" name="Object 10" hidden="1">
          <a:extLst>
            <a:ext uri="{63B3BB69-23CF-44E3-9099-C40C66FF867C}">
              <a14:compatExt xmlns:a14="http://schemas.microsoft.com/office/drawing/2010/main" spid="_x0000_s4106"/>
            </a:ext>
            <a:ext uri="{FF2B5EF4-FFF2-40B4-BE49-F238E27FC236}">
              <a16:creationId xmlns:a16="http://schemas.microsoft.com/office/drawing/2014/main" id="{0E671ECD-5899-4126-808B-42704A58A45D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83" name="Object 11" hidden="1">
          <a:extLst>
            <a:ext uri="{63B3BB69-23CF-44E3-9099-C40C66FF867C}">
              <a14:compatExt xmlns:a14="http://schemas.microsoft.com/office/drawing/2010/main" spid="_x0000_s4107"/>
            </a:ext>
            <a:ext uri="{FF2B5EF4-FFF2-40B4-BE49-F238E27FC236}">
              <a16:creationId xmlns:a16="http://schemas.microsoft.com/office/drawing/2014/main" id="{49FBB8BA-3434-4431-A136-BAB836BB5202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84" name="Object 12" hidden="1">
          <a:extLst>
            <a:ext uri="{63B3BB69-23CF-44E3-9099-C40C66FF867C}">
              <a14:compatExt xmlns:a14="http://schemas.microsoft.com/office/drawing/2010/main" spid="_x0000_s4108"/>
            </a:ext>
            <a:ext uri="{FF2B5EF4-FFF2-40B4-BE49-F238E27FC236}">
              <a16:creationId xmlns:a16="http://schemas.microsoft.com/office/drawing/2014/main" id="{EB3AFAF3-75F9-4407-B549-84A06893BB96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3175"/>
    <xdr:sp macro="" textlink="">
      <xdr:nvSpPr>
        <xdr:cNvPr id="185" name="Object 14" hidden="1">
          <a:extLst>
            <a:ext uri="{63B3BB69-23CF-44E3-9099-C40C66FF867C}">
              <a14:compatExt xmlns:a14="http://schemas.microsoft.com/office/drawing/2010/main" spid="_x0000_s4110"/>
            </a:ext>
            <a:ext uri="{FF2B5EF4-FFF2-40B4-BE49-F238E27FC236}">
              <a16:creationId xmlns:a16="http://schemas.microsoft.com/office/drawing/2014/main" id="{53B59CCD-7663-427A-9879-4F40A31E3738}"/>
            </a:ext>
          </a:extLst>
        </xdr:cNvPr>
        <xdr:cNvSpPr/>
      </xdr:nvSpPr>
      <xdr:spPr bwMode="auto">
        <a:xfrm>
          <a:off x="2317750" y="2365375"/>
          <a:ext cx="762000" cy="553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86" name="Object 15" hidden="1">
          <a:extLst>
            <a:ext uri="{63B3BB69-23CF-44E3-9099-C40C66FF867C}">
              <a14:compatExt xmlns:a14="http://schemas.microsoft.com/office/drawing/2010/main" spid="_x0000_s4111"/>
            </a:ext>
            <a:ext uri="{FF2B5EF4-FFF2-40B4-BE49-F238E27FC236}">
              <a16:creationId xmlns:a16="http://schemas.microsoft.com/office/drawing/2014/main" id="{F25E24A4-29E6-4B9B-8DD8-7594144726E3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87" name="Object 16" hidden="1">
          <a:extLst>
            <a:ext uri="{63B3BB69-23CF-44E3-9099-C40C66FF867C}">
              <a14:compatExt xmlns:a14="http://schemas.microsoft.com/office/drawing/2010/main" spid="_x0000_s4112"/>
            </a:ext>
            <a:ext uri="{FF2B5EF4-FFF2-40B4-BE49-F238E27FC236}">
              <a16:creationId xmlns:a16="http://schemas.microsoft.com/office/drawing/2014/main" id="{239AF698-6F44-42A8-B103-7EE2E16F0A14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88" name="Object 17" hidden="1">
          <a:extLst>
            <a:ext uri="{63B3BB69-23CF-44E3-9099-C40C66FF867C}">
              <a14:compatExt xmlns:a14="http://schemas.microsoft.com/office/drawing/2010/main" spid="_x0000_s4113"/>
            </a:ext>
            <a:ext uri="{FF2B5EF4-FFF2-40B4-BE49-F238E27FC236}">
              <a16:creationId xmlns:a16="http://schemas.microsoft.com/office/drawing/2014/main" id="{5CCB0F24-7A63-4788-9413-0F01C203A1D0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12</xdr:col>
      <xdr:colOff>0</xdr:colOff>
      <xdr:row>11</xdr:row>
      <xdr:rowOff>0</xdr:rowOff>
    </xdr:from>
    <xdr:ext cx="762000" cy="556985"/>
    <xdr:sp macro="" textlink="">
      <xdr:nvSpPr>
        <xdr:cNvPr id="189" name="Object 18" hidden="1">
          <a:extLst>
            <a:ext uri="{63B3BB69-23CF-44E3-9099-C40C66FF867C}">
              <a14:compatExt xmlns:a14="http://schemas.microsoft.com/office/drawing/2010/main" spid="_x0000_s4114"/>
            </a:ext>
            <a:ext uri="{FF2B5EF4-FFF2-40B4-BE49-F238E27FC236}">
              <a16:creationId xmlns:a16="http://schemas.microsoft.com/office/drawing/2014/main" id="{CA9D609B-21A0-4931-8CA3-413A26399A4A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190" name="Object 1" hidden="1">
          <a:extLst>
            <a:ext uri="{63B3BB69-23CF-44E3-9099-C40C66FF867C}">
              <a14:compatExt xmlns:a14="http://schemas.microsoft.com/office/drawing/2010/main" spid="_x0000_s4097"/>
            </a:ext>
            <a:ext uri="{FF2B5EF4-FFF2-40B4-BE49-F238E27FC236}">
              <a16:creationId xmlns:a16="http://schemas.microsoft.com/office/drawing/2014/main" id="{E0F228C8-C9FE-4F4B-B575-BC83F3383DAA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191" name="Object 2" hidden="1">
          <a:extLst>
            <a:ext uri="{63B3BB69-23CF-44E3-9099-C40C66FF867C}">
              <a14:compatExt xmlns:a14="http://schemas.microsoft.com/office/drawing/2010/main" spid="_x0000_s4098"/>
            </a:ext>
            <a:ext uri="{FF2B5EF4-FFF2-40B4-BE49-F238E27FC236}">
              <a16:creationId xmlns:a16="http://schemas.microsoft.com/office/drawing/2014/main" id="{17B63D88-D04F-45D7-91DE-328F54AAD51C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192" name="Object 3" hidden="1">
          <a:extLst>
            <a:ext uri="{63B3BB69-23CF-44E3-9099-C40C66FF867C}">
              <a14:compatExt xmlns:a14="http://schemas.microsoft.com/office/drawing/2010/main" spid="_x0000_s4099"/>
            </a:ext>
            <a:ext uri="{FF2B5EF4-FFF2-40B4-BE49-F238E27FC236}">
              <a16:creationId xmlns:a16="http://schemas.microsoft.com/office/drawing/2014/main" id="{E4CB21BB-6020-4057-8F0A-C524801F7901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193" name="Object 4" hidden="1">
          <a:extLst>
            <a:ext uri="{63B3BB69-23CF-44E3-9099-C40C66FF867C}">
              <a14:compatExt xmlns:a14="http://schemas.microsoft.com/office/drawing/2010/main" spid="_x0000_s4100"/>
            </a:ext>
            <a:ext uri="{FF2B5EF4-FFF2-40B4-BE49-F238E27FC236}">
              <a16:creationId xmlns:a16="http://schemas.microsoft.com/office/drawing/2014/main" id="{641ECFCD-F704-4A35-81EE-88A9C291F04E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194" name="Object 5" hidden="1">
          <a:extLst>
            <a:ext uri="{63B3BB69-23CF-44E3-9099-C40C66FF867C}">
              <a14:compatExt xmlns:a14="http://schemas.microsoft.com/office/drawing/2010/main" spid="_x0000_s4101"/>
            </a:ext>
            <a:ext uri="{FF2B5EF4-FFF2-40B4-BE49-F238E27FC236}">
              <a16:creationId xmlns:a16="http://schemas.microsoft.com/office/drawing/2014/main" id="{96FA7B5F-A857-474F-8353-7204500B6265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195" name="Object 6" hidden="1">
          <a:extLst>
            <a:ext uri="{63B3BB69-23CF-44E3-9099-C40C66FF867C}">
              <a14:compatExt xmlns:a14="http://schemas.microsoft.com/office/drawing/2010/main" spid="_x0000_s4102"/>
            </a:ext>
            <a:ext uri="{FF2B5EF4-FFF2-40B4-BE49-F238E27FC236}">
              <a16:creationId xmlns:a16="http://schemas.microsoft.com/office/drawing/2014/main" id="{3C1B1531-FEAE-4235-BB38-EA8088C534EA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196" name="Object 7" hidden="1">
          <a:extLst>
            <a:ext uri="{63B3BB69-23CF-44E3-9099-C40C66FF867C}">
              <a14:compatExt xmlns:a14="http://schemas.microsoft.com/office/drawing/2010/main" spid="_x0000_s4103"/>
            </a:ext>
            <a:ext uri="{FF2B5EF4-FFF2-40B4-BE49-F238E27FC236}">
              <a16:creationId xmlns:a16="http://schemas.microsoft.com/office/drawing/2014/main" id="{CDA80E05-4644-4A06-8B54-57F9934037AD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197" name="Object 8" hidden="1">
          <a:extLst>
            <a:ext uri="{63B3BB69-23CF-44E3-9099-C40C66FF867C}">
              <a14:compatExt xmlns:a14="http://schemas.microsoft.com/office/drawing/2010/main" spid="_x0000_s4104"/>
            </a:ext>
            <a:ext uri="{FF2B5EF4-FFF2-40B4-BE49-F238E27FC236}">
              <a16:creationId xmlns:a16="http://schemas.microsoft.com/office/drawing/2014/main" id="{9778E161-84AF-4456-A09E-CAAF6A5DCF5C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198" name="Object 9" hidden="1">
          <a:extLst>
            <a:ext uri="{63B3BB69-23CF-44E3-9099-C40C66FF867C}">
              <a14:compatExt xmlns:a14="http://schemas.microsoft.com/office/drawing/2010/main" spid="_x0000_s4105"/>
            </a:ext>
            <a:ext uri="{FF2B5EF4-FFF2-40B4-BE49-F238E27FC236}">
              <a16:creationId xmlns:a16="http://schemas.microsoft.com/office/drawing/2014/main" id="{565280EE-3CC2-4E9F-9C18-218D07B93725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199" name="Object 10" hidden="1">
          <a:extLst>
            <a:ext uri="{63B3BB69-23CF-44E3-9099-C40C66FF867C}">
              <a14:compatExt xmlns:a14="http://schemas.microsoft.com/office/drawing/2010/main" spid="_x0000_s4106"/>
            </a:ext>
            <a:ext uri="{FF2B5EF4-FFF2-40B4-BE49-F238E27FC236}">
              <a16:creationId xmlns:a16="http://schemas.microsoft.com/office/drawing/2014/main" id="{9F45E99E-C746-4288-86EE-2996CD22B0C6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200" name="Object 11" hidden="1">
          <a:extLst>
            <a:ext uri="{63B3BB69-23CF-44E3-9099-C40C66FF867C}">
              <a14:compatExt xmlns:a14="http://schemas.microsoft.com/office/drawing/2010/main" spid="_x0000_s4107"/>
            </a:ext>
            <a:ext uri="{FF2B5EF4-FFF2-40B4-BE49-F238E27FC236}">
              <a16:creationId xmlns:a16="http://schemas.microsoft.com/office/drawing/2014/main" id="{CBA19F32-78F9-454A-A39F-D893FE877C7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201" name="Object 12" hidden="1">
          <a:extLst>
            <a:ext uri="{63B3BB69-23CF-44E3-9099-C40C66FF867C}">
              <a14:compatExt xmlns:a14="http://schemas.microsoft.com/office/drawing/2010/main" spid="_x0000_s4108"/>
            </a:ext>
            <a:ext uri="{FF2B5EF4-FFF2-40B4-BE49-F238E27FC236}">
              <a16:creationId xmlns:a16="http://schemas.microsoft.com/office/drawing/2014/main" id="{D0CEC17B-3EEA-42DF-8BC2-25A888D3040C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3175"/>
    <xdr:sp macro="" textlink="">
      <xdr:nvSpPr>
        <xdr:cNvPr id="202" name="Object 14" hidden="1">
          <a:extLst>
            <a:ext uri="{63B3BB69-23CF-44E3-9099-C40C66FF867C}">
              <a14:compatExt xmlns:a14="http://schemas.microsoft.com/office/drawing/2010/main" spid="_x0000_s4110"/>
            </a:ext>
            <a:ext uri="{FF2B5EF4-FFF2-40B4-BE49-F238E27FC236}">
              <a16:creationId xmlns:a16="http://schemas.microsoft.com/office/drawing/2014/main" id="{59393219-C414-43B9-9924-29F421D5B97E}"/>
            </a:ext>
          </a:extLst>
        </xdr:cNvPr>
        <xdr:cNvSpPr/>
      </xdr:nvSpPr>
      <xdr:spPr bwMode="auto">
        <a:xfrm>
          <a:off x="2317750" y="2365375"/>
          <a:ext cx="762000" cy="553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203" name="Object 15" hidden="1">
          <a:extLst>
            <a:ext uri="{63B3BB69-23CF-44E3-9099-C40C66FF867C}">
              <a14:compatExt xmlns:a14="http://schemas.microsoft.com/office/drawing/2010/main" spid="_x0000_s4111"/>
            </a:ext>
            <a:ext uri="{FF2B5EF4-FFF2-40B4-BE49-F238E27FC236}">
              <a16:creationId xmlns:a16="http://schemas.microsoft.com/office/drawing/2014/main" id="{80F87341-2738-4A8F-A5A2-1C408BD6D9B1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204" name="Object 16" hidden="1">
          <a:extLst>
            <a:ext uri="{63B3BB69-23CF-44E3-9099-C40C66FF867C}">
              <a14:compatExt xmlns:a14="http://schemas.microsoft.com/office/drawing/2010/main" spid="_x0000_s4112"/>
            </a:ext>
            <a:ext uri="{FF2B5EF4-FFF2-40B4-BE49-F238E27FC236}">
              <a16:creationId xmlns:a16="http://schemas.microsoft.com/office/drawing/2014/main" id="{5F9BE0F7-E179-402B-BB62-DB652C0FC42D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205" name="Object 17" hidden="1">
          <a:extLst>
            <a:ext uri="{63B3BB69-23CF-44E3-9099-C40C66FF867C}">
              <a14:compatExt xmlns:a14="http://schemas.microsoft.com/office/drawing/2010/main" spid="_x0000_s4113"/>
            </a:ext>
            <a:ext uri="{FF2B5EF4-FFF2-40B4-BE49-F238E27FC236}">
              <a16:creationId xmlns:a16="http://schemas.microsoft.com/office/drawing/2014/main" id="{00C90928-6A3D-4ACD-955C-5AEF910470AC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206" name="Object 18" hidden="1">
          <a:extLst>
            <a:ext uri="{63B3BB69-23CF-44E3-9099-C40C66FF867C}">
              <a14:compatExt xmlns:a14="http://schemas.microsoft.com/office/drawing/2010/main" spid="_x0000_s4114"/>
            </a:ext>
            <a:ext uri="{FF2B5EF4-FFF2-40B4-BE49-F238E27FC236}">
              <a16:creationId xmlns:a16="http://schemas.microsoft.com/office/drawing/2014/main" id="{E5C97642-C307-423D-9496-398BD59D2B70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207" name="Object 1" hidden="1">
          <a:extLst>
            <a:ext uri="{63B3BB69-23CF-44E3-9099-C40C66FF867C}">
              <a14:compatExt xmlns:a14="http://schemas.microsoft.com/office/drawing/2010/main" spid="_x0000_s4097"/>
            </a:ext>
            <a:ext uri="{FF2B5EF4-FFF2-40B4-BE49-F238E27FC236}">
              <a16:creationId xmlns:a16="http://schemas.microsoft.com/office/drawing/2014/main" id="{E682D3BC-6D74-4035-B80F-048A79A265A6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208" name="Object 2" hidden="1">
          <a:extLst>
            <a:ext uri="{63B3BB69-23CF-44E3-9099-C40C66FF867C}">
              <a14:compatExt xmlns:a14="http://schemas.microsoft.com/office/drawing/2010/main" spid="_x0000_s4098"/>
            </a:ext>
            <a:ext uri="{FF2B5EF4-FFF2-40B4-BE49-F238E27FC236}">
              <a16:creationId xmlns:a16="http://schemas.microsoft.com/office/drawing/2014/main" id="{39A86BE8-F00E-4064-BB46-4ED834B51BC0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209" name="Object 3" hidden="1">
          <a:extLst>
            <a:ext uri="{63B3BB69-23CF-44E3-9099-C40C66FF867C}">
              <a14:compatExt xmlns:a14="http://schemas.microsoft.com/office/drawing/2010/main" spid="_x0000_s4099"/>
            </a:ext>
            <a:ext uri="{FF2B5EF4-FFF2-40B4-BE49-F238E27FC236}">
              <a16:creationId xmlns:a16="http://schemas.microsoft.com/office/drawing/2014/main" id="{A1829370-EA09-4B94-AAAE-231A35ABBB67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210" name="Object 4" hidden="1">
          <a:extLst>
            <a:ext uri="{63B3BB69-23CF-44E3-9099-C40C66FF867C}">
              <a14:compatExt xmlns:a14="http://schemas.microsoft.com/office/drawing/2010/main" spid="_x0000_s4100"/>
            </a:ext>
            <a:ext uri="{FF2B5EF4-FFF2-40B4-BE49-F238E27FC236}">
              <a16:creationId xmlns:a16="http://schemas.microsoft.com/office/drawing/2014/main" id="{0C2441DF-FC5F-4614-BEE6-7B532DD8F5C2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211" name="Object 5" hidden="1">
          <a:extLst>
            <a:ext uri="{63B3BB69-23CF-44E3-9099-C40C66FF867C}">
              <a14:compatExt xmlns:a14="http://schemas.microsoft.com/office/drawing/2010/main" spid="_x0000_s4101"/>
            </a:ext>
            <a:ext uri="{FF2B5EF4-FFF2-40B4-BE49-F238E27FC236}">
              <a16:creationId xmlns:a16="http://schemas.microsoft.com/office/drawing/2014/main" id="{B3D728FD-7967-4F88-9DD2-46F7C35E5BC2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212" name="Object 6" hidden="1">
          <a:extLst>
            <a:ext uri="{63B3BB69-23CF-44E3-9099-C40C66FF867C}">
              <a14:compatExt xmlns:a14="http://schemas.microsoft.com/office/drawing/2010/main" spid="_x0000_s4102"/>
            </a:ext>
            <a:ext uri="{FF2B5EF4-FFF2-40B4-BE49-F238E27FC236}">
              <a16:creationId xmlns:a16="http://schemas.microsoft.com/office/drawing/2014/main" id="{9709FDAC-4DA8-4D5A-9E2D-AB2D2DCAD40F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213" name="Object 7" hidden="1">
          <a:extLst>
            <a:ext uri="{63B3BB69-23CF-44E3-9099-C40C66FF867C}">
              <a14:compatExt xmlns:a14="http://schemas.microsoft.com/office/drawing/2010/main" spid="_x0000_s4103"/>
            </a:ext>
            <a:ext uri="{FF2B5EF4-FFF2-40B4-BE49-F238E27FC236}">
              <a16:creationId xmlns:a16="http://schemas.microsoft.com/office/drawing/2014/main" id="{87E02204-8DCE-4C86-AF4F-1CD6220D07A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214" name="Object 8" hidden="1">
          <a:extLst>
            <a:ext uri="{63B3BB69-23CF-44E3-9099-C40C66FF867C}">
              <a14:compatExt xmlns:a14="http://schemas.microsoft.com/office/drawing/2010/main" spid="_x0000_s4104"/>
            </a:ext>
            <a:ext uri="{FF2B5EF4-FFF2-40B4-BE49-F238E27FC236}">
              <a16:creationId xmlns:a16="http://schemas.microsoft.com/office/drawing/2014/main" id="{94F996BA-4B0A-49AC-8243-F8034F038E46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215" name="Object 9" hidden="1">
          <a:extLst>
            <a:ext uri="{63B3BB69-23CF-44E3-9099-C40C66FF867C}">
              <a14:compatExt xmlns:a14="http://schemas.microsoft.com/office/drawing/2010/main" spid="_x0000_s4105"/>
            </a:ext>
            <a:ext uri="{FF2B5EF4-FFF2-40B4-BE49-F238E27FC236}">
              <a16:creationId xmlns:a16="http://schemas.microsoft.com/office/drawing/2014/main" id="{30A75BDE-A274-4215-823C-07F68AC6EF5C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216" name="Object 10" hidden="1">
          <a:extLst>
            <a:ext uri="{63B3BB69-23CF-44E3-9099-C40C66FF867C}">
              <a14:compatExt xmlns:a14="http://schemas.microsoft.com/office/drawing/2010/main" spid="_x0000_s4106"/>
            </a:ext>
            <a:ext uri="{FF2B5EF4-FFF2-40B4-BE49-F238E27FC236}">
              <a16:creationId xmlns:a16="http://schemas.microsoft.com/office/drawing/2014/main" id="{185D17A7-0149-4E1D-8C33-546E1E7D22C1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217" name="Object 11" hidden="1">
          <a:extLst>
            <a:ext uri="{63B3BB69-23CF-44E3-9099-C40C66FF867C}">
              <a14:compatExt xmlns:a14="http://schemas.microsoft.com/office/drawing/2010/main" spid="_x0000_s4107"/>
            </a:ext>
            <a:ext uri="{FF2B5EF4-FFF2-40B4-BE49-F238E27FC236}">
              <a16:creationId xmlns:a16="http://schemas.microsoft.com/office/drawing/2014/main" id="{9D97BA5B-A444-4B5C-8009-2E0397ED20CF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218" name="Object 12" hidden="1">
          <a:extLst>
            <a:ext uri="{63B3BB69-23CF-44E3-9099-C40C66FF867C}">
              <a14:compatExt xmlns:a14="http://schemas.microsoft.com/office/drawing/2010/main" spid="_x0000_s4108"/>
            </a:ext>
            <a:ext uri="{FF2B5EF4-FFF2-40B4-BE49-F238E27FC236}">
              <a16:creationId xmlns:a16="http://schemas.microsoft.com/office/drawing/2014/main" id="{0222179B-8835-49FC-BEB7-24F16C76130A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3175"/>
    <xdr:sp macro="" textlink="">
      <xdr:nvSpPr>
        <xdr:cNvPr id="219" name="Object 14" hidden="1">
          <a:extLst>
            <a:ext uri="{63B3BB69-23CF-44E3-9099-C40C66FF867C}">
              <a14:compatExt xmlns:a14="http://schemas.microsoft.com/office/drawing/2010/main" spid="_x0000_s4110"/>
            </a:ext>
            <a:ext uri="{FF2B5EF4-FFF2-40B4-BE49-F238E27FC236}">
              <a16:creationId xmlns:a16="http://schemas.microsoft.com/office/drawing/2014/main" id="{8CD423E5-CB87-45E2-B55C-24F52748522B}"/>
            </a:ext>
          </a:extLst>
        </xdr:cNvPr>
        <xdr:cNvSpPr/>
      </xdr:nvSpPr>
      <xdr:spPr bwMode="auto">
        <a:xfrm>
          <a:off x="2317750" y="2365375"/>
          <a:ext cx="762000" cy="553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220" name="Object 15" hidden="1">
          <a:extLst>
            <a:ext uri="{63B3BB69-23CF-44E3-9099-C40C66FF867C}">
              <a14:compatExt xmlns:a14="http://schemas.microsoft.com/office/drawing/2010/main" spid="_x0000_s4111"/>
            </a:ext>
            <a:ext uri="{FF2B5EF4-FFF2-40B4-BE49-F238E27FC236}">
              <a16:creationId xmlns:a16="http://schemas.microsoft.com/office/drawing/2014/main" id="{39CFE3E2-D796-4FC4-8621-22656BAAEADD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221" name="Object 16" hidden="1">
          <a:extLst>
            <a:ext uri="{63B3BB69-23CF-44E3-9099-C40C66FF867C}">
              <a14:compatExt xmlns:a14="http://schemas.microsoft.com/office/drawing/2010/main" spid="_x0000_s4112"/>
            </a:ext>
            <a:ext uri="{FF2B5EF4-FFF2-40B4-BE49-F238E27FC236}">
              <a16:creationId xmlns:a16="http://schemas.microsoft.com/office/drawing/2014/main" id="{A75532FB-5B7C-441E-8A6F-2D7633F493B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222" name="Object 17" hidden="1">
          <a:extLst>
            <a:ext uri="{63B3BB69-23CF-44E3-9099-C40C66FF867C}">
              <a14:compatExt xmlns:a14="http://schemas.microsoft.com/office/drawing/2010/main" spid="_x0000_s4113"/>
            </a:ext>
            <a:ext uri="{FF2B5EF4-FFF2-40B4-BE49-F238E27FC236}">
              <a16:creationId xmlns:a16="http://schemas.microsoft.com/office/drawing/2014/main" id="{21AAA233-CD9D-4247-AD49-32FE1CAB74C3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13</xdr:col>
      <xdr:colOff>0</xdr:colOff>
      <xdr:row>11</xdr:row>
      <xdr:rowOff>0</xdr:rowOff>
    </xdr:from>
    <xdr:ext cx="762000" cy="556985"/>
    <xdr:sp macro="" textlink="">
      <xdr:nvSpPr>
        <xdr:cNvPr id="223" name="Object 18" hidden="1">
          <a:extLst>
            <a:ext uri="{63B3BB69-23CF-44E3-9099-C40C66FF867C}">
              <a14:compatExt xmlns:a14="http://schemas.microsoft.com/office/drawing/2010/main" spid="_x0000_s4114"/>
            </a:ext>
            <a:ext uri="{FF2B5EF4-FFF2-40B4-BE49-F238E27FC236}">
              <a16:creationId xmlns:a16="http://schemas.microsoft.com/office/drawing/2014/main" id="{6BAE98A9-7CA0-40A9-85B0-CAF02B62D693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14</xdr:col>
      <xdr:colOff>0</xdr:colOff>
      <xdr:row>11</xdr:row>
      <xdr:rowOff>0</xdr:rowOff>
    </xdr:from>
    <xdr:ext cx="762000" cy="556985"/>
    <xdr:sp macro="" textlink="">
      <xdr:nvSpPr>
        <xdr:cNvPr id="224" name="Object 1" hidden="1">
          <a:extLst>
            <a:ext uri="{63B3BB69-23CF-44E3-9099-C40C66FF867C}">
              <a14:compatExt xmlns:a14="http://schemas.microsoft.com/office/drawing/2010/main" spid="_x0000_s4097"/>
            </a:ext>
            <a:ext uri="{FF2B5EF4-FFF2-40B4-BE49-F238E27FC236}">
              <a16:creationId xmlns:a16="http://schemas.microsoft.com/office/drawing/2014/main" id="{35350207-D0B3-402C-AA4F-AE0490D5EE24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14</xdr:col>
      <xdr:colOff>0</xdr:colOff>
      <xdr:row>11</xdr:row>
      <xdr:rowOff>0</xdr:rowOff>
    </xdr:from>
    <xdr:ext cx="762000" cy="556985"/>
    <xdr:sp macro="" textlink="">
      <xdr:nvSpPr>
        <xdr:cNvPr id="225" name="Object 2" hidden="1">
          <a:extLst>
            <a:ext uri="{63B3BB69-23CF-44E3-9099-C40C66FF867C}">
              <a14:compatExt xmlns:a14="http://schemas.microsoft.com/office/drawing/2010/main" spid="_x0000_s4098"/>
            </a:ext>
            <a:ext uri="{FF2B5EF4-FFF2-40B4-BE49-F238E27FC236}">
              <a16:creationId xmlns:a16="http://schemas.microsoft.com/office/drawing/2014/main" id="{7B582504-E0EB-4D75-9F6A-11E709477E77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14</xdr:col>
      <xdr:colOff>0</xdr:colOff>
      <xdr:row>11</xdr:row>
      <xdr:rowOff>0</xdr:rowOff>
    </xdr:from>
    <xdr:ext cx="762000" cy="556985"/>
    <xdr:sp macro="" textlink="">
      <xdr:nvSpPr>
        <xdr:cNvPr id="226" name="Object 3" hidden="1">
          <a:extLst>
            <a:ext uri="{63B3BB69-23CF-44E3-9099-C40C66FF867C}">
              <a14:compatExt xmlns:a14="http://schemas.microsoft.com/office/drawing/2010/main" spid="_x0000_s4099"/>
            </a:ext>
            <a:ext uri="{FF2B5EF4-FFF2-40B4-BE49-F238E27FC236}">
              <a16:creationId xmlns:a16="http://schemas.microsoft.com/office/drawing/2014/main" id="{5DF54608-6E52-43D1-937E-C03166749B7C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14</xdr:col>
      <xdr:colOff>0</xdr:colOff>
      <xdr:row>11</xdr:row>
      <xdr:rowOff>0</xdr:rowOff>
    </xdr:from>
    <xdr:ext cx="762000" cy="556985"/>
    <xdr:sp macro="" textlink="">
      <xdr:nvSpPr>
        <xdr:cNvPr id="227" name="Object 4" hidden="1">
          <a:extLst>
            <a:ext uri="{63B3BB69-23CF-44E3-9099-C40C66FF867C}">
              <a14:compatExt xmlns:a14="http://schemas.microsoft.com/office/drawing/2010/main" spid="_x0000_s4100"/>
            </a:ext>
            <a:ext uri="{FF2B5EF4-FFF2-40B4-BE49-F238E27FC236}">
              <a16:creationId xmlns:a16="http://schemas.microsoft.com/office/drawing/2014/main" id="{6F0708A8-EBE4-4F5C-8B81-74CEE4A6F13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14</xdr:col>
      <xdr:colOff>0</xdr:colOff>
      <xdr:row>11</xdr:row>
      <xdr:rowOff>0</xdr:rowOff>
    </xdr:from>
    <xdr:ext cx="762000" cy="556985"/>
    <xdr:sp macro="" textlink="">
      <xdr:nvSpPr>
        <xdr:cNvPr id="228" name="Object 5" hidden="1">
          <a:extLst>
            <a:ext uri="{63B3BB69-23CF-44E3-9099-C40C66FF867C}">
              <a14:compatExt xmlns:a14="http://schemas.microsoft.com/office/drawing/2010/main" spid="_x0000_s4101"/>
            </a:ext>
            <a:ext uri="{FF2B5EF4-FFF2-40B4-BE49-F238E27FC236}">
              <a16:creationId xmlns:a16="http://schemas.microsoft.com/office/drawing/2014/main" id="{D096D52B-277C-4A98-B473-541C524E4010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14</xdr:col>
      <xdr:colOff>0</xdr:colOff>
      <xdr:row>11</xdr:row>
      <xdr:rowOff>0</xdr:rowOff>
    </xdr:from>
    <xdr:ext cx="762000" cy="556985"/>
    <xdr:sp macro="" textlink="">
      <xdr:nvSpPr>
        <xdr:cNvPr id="229" name="Object 6" hidden="1">
          <a:extLst>
            <a:ext uri="{63B3BB69-23CF-44E3-9099-C40C66FF867C}">
              <a14:compatExt xmlns:a14="http://schemas.microsoft.com/office/drawing/2010/main" spid="_x0000_s4102"/>
            </a:ext>
            <a:ext uri="{FF2B5EF4-FFF2-40B4-BE49-F238E27FC236}">
              <a16:creationId xmlns:a16="http://schemas.microsoft.com/office/drawing/2014/main" id="{37DA3EFD-9632-406B-9C2D-3615378FB468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14</xdr:col>
      <xdr:colOff>0</xdr:colOff>
      <xdr:row>11</xdr:row>
      <xdr:rowOff>0</xdr:rowOff>
    </xdr:from>
    <xdr:ext cx="762000" cy="556985"/>
    <xdr:sp macro="" textlink="">
      <xdr:nvSpPr>
        <xdr:cNvPr id="230" name="Object 7" hidden="1">
          <a:extLst>
            <a:ext uri="{63B3BB69-23CF-44E3-9099-C40C66FF867C}">
              <a14:compatExt xmlns:a14="http://schemas.microsoft.com/office/drawing/2010/main" spid="_x0000_s4103"/>
            </a:ext>
            <a:ext uri="{FF2B5EF4-FFF2-40B4-BE49-F238E27FC236}">
              <a16:creationId xmlns:a16="http://schemas.microsoft.com/office/drawing/2014/main" id="{E69A566E-CECC-45FA-8342-9AEB2938F9DF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14</xdr:col>
      <xdr:colOff>0</xdr:colOff>
      <xdr:row>11</xdr:row>
      <xdr:rowOff>0</xdr:rowOff>
    </xdr:from>
    <xdr:ext cx="762000" cy="556985"/>
    <xdr:sp macro="" textlink="">
      <xdr:nvSpPr>
        <xdr:cNvPr id="231" name="Object 8" hidden="1">
          <a:extLst>
            <a:ext uri="{63B3BB69-23CF-44E3-9099-C40C66FF867C}">
              <a14:compatExt xmlns:a14="http://schemas.microsoft.com/office/drawing/2010/main" spid="_x0000_s4104"/>
            </a:ext>
            <a:ext uri="{FF2B5EF4-FFF2-40B4-BE49-F238E27FC236}">
              <a16:creationId xmlns:a16="http://schemas.microsoft.com/office/drawing/2014/main" id="{1DAB2D8E-6BF6-411D-B112-5D696FA727C2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14</xdr:col>
      <xdr:colOff>0</xdr:colOff>
      <xdr:row>11</xdr:row>
      <xdr:rowOff>0</xdr:rowOff>
    </xdr:from>
    <xdr:ext cx="762000" cy="556985"/>
    <xdr:sp macro="" textlink="">
      <xdr:nvSpPr>
        <xdr:cNvPr id="232" name="Object 9" hidden="1">
          <a:extLst>
            <a:ext uri="{63B3BB69-23CF-44E3-9099-C40C66FF867C}">
              <a14:compatExt xmlns:a14="http://schemas.microsoft.com/office/drawing/2010/main" spid="_x0000_s4105"/>
            </a:ext>
            <a:ext uri="{FF2B5EF4-FFF2-40B4-BE49-F238E27FC236}">
              <a16:creationId xmlns:a16="http://schemas.microsoft.com/office/drawing/2014/main" id="{857299DA-CA52-479A-92C1-5FBB8DB96C83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14</xdr:col>
      <xdr:colOff>0</xdr:colOff>
      <xdr:row>11</xdr:row>
      <xdr:rowOff>0</xdr:rowOff>
    </xdr:from>
    <xdr:ext cx="762000" cy="556985"/>
    <xdr:sp macro="" textlink="">
      <xdr:nvSpPr>
        <xdr:cNvPr id="233" name="Object 10" hidden="1">
          <a:extLst>
            <a:ext uri="{63B3BB69-23CF-44E3-9099-C40C66FF867C}">
              <a14:compatExt xmlns:a14="http://schemas.microsoft.com/office/drawing/2010/main" spid="_x0000_s4106"/>
            </a:ext>
            <a:ext uri="{FF2B5EF4-FFF2-40B4-BE49-F238E27FC236}">
              <a16:creationId xmlns:a16="http://schemas.microsoft.com/office/drawing/2014/main" id="{28DD8277-8EA0-480F-8956-5FFEBFC4B0F1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14</xdr:col>
      <xdr:colOff>0</xdr:colOff>
      <xdr:row>11</xdr:row>
      <xdr:rowOff>0</xdr:rowOff>
    </xdr:from>
    <xdr:ext cx="762000" cy="556985"/>
    <xdr:sp macro="" textlink="">
      <xdr:nvSpPr>
        <xdr:cNvPr id="234" name="Object 11" hidden="1">
          <a:extLst>
            <a:ext uri="{63B3BB69-23CF-44E3-9099-C40C66FF867C}">
              <a14:compatExt xmlns:a14="http://schemas.microsoft.com/office/drawing/2010/main" spid="_x0000_s4107"/>
            </a:ext>
            <a:ext uri="{FF2B5EF4-FFF2-40B4-BE49-F238E27FC236}">
              <a16:creationId xmlns:a16="http://schemas.microsoft.com/office/drawing/2014/main" id="{380300DC-6002-4A9F-B8A0-E98B2BC8DE54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14</xdr:col>
      <xdr:colOff>0</xdr:colOff>
      <xdr:row>11</xdr:row>
      <xdr:rowOff>0</xdr:rowOff>
    </xdr:from>
    <xdr:ext cx="762000" cy="556985"/>
    <xdr:sp macro="" textlink="">
      <xdr:nvSpPr>
        <xdr:cNvPr id="235" name="Object 12" hidden="1">
          <a:extLst>
            <a:ext uri="{63B3BB69-23CF-44E3-9099-C40C66FF867C}">
              <a14:compatExt xmlns:a14="http://schemas.microsoft.com/office/drawing/2010/main" spid="_x0000_s4108"/>
            </a:ext>
            <a:ext uri="{FF2B5EF4-FFF2-40B4-BE49-F238E27FC236}">
              <a16:creationId xmlns:a16="http://schemas.microsoft.com/office/drawing/2014/main" id="{67AB8AE7-3F8D-417A-A4DC-75862E54BDAF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14</xdr:col>
      <xdr:colOff>0</xdr:colOff>
      <xdr:row>11</xdr:row>
      <xdr:rowOff>0</xdr:rowOff>
    </xdr:from>
    <xdr:ext cx="762000" cy="553175"/>
    <xdr:sp macro="" textlink="">
      <xdr:nvSpPr>
        <xdr:cNvPr id="236" name="Object 14" hidden="1">
          <a:extLst>
            <a:ext uri="{63B3BB69-23CF-44E3-9099-C40C66FF867C}">
              <a14:compatExt xmlns:a14="http://schemas.microsoft.com/office/drawing/2010/main" spid="_x0000_s4110"/>
            </a:ext>
            <a:ext uri="{FF2B5EF4-FFF2-40B4-BE49-F238E27FC236}">
              <a16:creationId xmlns:a16="http://schemas.microsoft.com/office/drawing/2014/main" id="{5CAE9154-764B-460E-ACA1-9E205974463B}"/>
            </a:ext>
          </a:extLst>
        </xdr:cNvPr>
        <xdr:cNvSpPr/>
      </xdr:nvSpPr>
      <xdr:spPr bwMode="auto">
        <a:xfrm>
          <a:off x="2317750" y="2365375"/>
          <a:ext cx="762000" cy="553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14</xdr:col>
      <xdr:colOff>0</xdr:colOff>
      <xdr:row>11</xdr:row>
      <xdr:rowOff>0</xdr:rowOff>
    </xdr:from>
    <xdr:ext cx="762000" cy="556985"/>
    <xdr:sp macro="" textlink="">
      <xdr:nvSpPr>
        <xdr:cNvPr id="237" name="Object 15" hidden="1">
          <a:extLst>
            <a:ext uri="{63B3BB69-23CF-44E3-9099-C40C66FF867C}">
              <a14:compatExt xmlns:a14="http://schemas.microsoft.com/office/drawing/2010/main" spid="_x0000_s4111"/>
            </a:ext>
            <a:ext uri="{FF2B5EF4-FFF2-40B4-BE49-F238E27FC236}">
              <a16:creationId xmlns:a16="http://schemas.microsoft.com/office/drawing/2014/main" id="{6E8507FF-07F4-4C1D-84A4-90D490F233A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14</xdr:col>
      <xdr:colOff>0</xdr:colOff>
      <xdr:row>11</xdr:row>
      <xdr:rowOff>0</xdr:rowOff>
    </xdr:from>
    <xdr:ext cx="762000" cy="556985"/>
    <xdr:sp macro="" textlink="">
      <xdr:nvSpPr>
        <xdr:cNvPr id="238" name="Object 16" hidden="1">
          <a:extLst>
            <a:ext uri="{63B3BB69-23CF-44E3-9099-C40C66FF867C}">
              <a14:compatExt xmlns:a14="http://schemas.microsoft.com/office/drawing/2010/main" spid="_x0000_s4112"/>
            </a:ext>
            <a:ext uri="{FF2B5EF4-FFF2-40B4-BE49-F238E27FC236}">
              <a16:creationId xmlns:a16="http://schemas.microsoft.com/office/drawing/2014/main" id="{19510673-6FE3-4DC5-A3B6-A533A053B3F4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14</xdr:col>
      <xdr:colOff>0</xdr:colOff>
      <xdr:row>11</xdr:row>
      <xdr:rowOff>0</xdr:rowOff>
    </xdr:from>
    <xdr:ext cx="762000" cy="556985"/>
    <xdr:sp macro="" textlink="">
      <xdr:nvSpPr>
        <xdr:cNvPr id="239" name="Object 17" hidden="1">
          <a:extLst>
            <a:ext uri="{63B3BB69-23CF-44E3-9099-C40C66FF867C}">
              <a14:compatExt xmlns:a14="http://schemas.microsoft.com/office/drawing/2010/main" spid="_x0000_s4113"/>
            </a:ext>
            <a:ext uri="{FF2B5EF4-FFF2-40B4-BE49-F238E27FC236}">
              <a16:creationId xmlns:a16="http://schemas.microsoft.com/office/drawing/2014/main" id="{930FFDBB-F406-4364-8808-3A6961FD92F9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14</xdr:col>
      <xdr:colOff>0</xdr:colOff>
      <xdr:row>11</xdr:row>
      <xdr:rowOff>0</xdr:rowOff>
    </xdr:from>
    <xdr:ext cx="762000" cy="556985"/>
    <xdr:sp macro="" textlink="">
      <xdr:nvSpPr>
        <xdr:cNvPr id="240" name="Object 18" hidden="1">
          <a:extLst>
            <a:ext uri="{63B3BB69-23CF-44E3-9099-C40C66FF867C}">
              <a14:compatExt xmlns:a14="http://schemas.microsoft.com/office/drawing/2010/main" spid="_x0000_s4114"/>
            </a:ext>
            <a:ext uri="{FF2B5EF4-FFF2-40B4-BE49-F238E27FC236}">
              <a16:creationId xmlns:a16="http://schemas.microsoft.com/office/drawing/2014/main" id="{77E4A2C9-78A5-4566-840E-F72B0FE6019F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0</xdr:colOff>
      <xdr:row>11</xdr:row>
      <xdr:rowOff>0</xdr:rowOff>
    </xdr:from>
    <xdr:ext cx="762000" cy="556985"/>
    <xdr:sp macro="" textlink="">
      <xdr:nvSpPr>
        <xdr:cNvPr id="241" name="Object 1" hidden="1">
          <a:extLst>
            <a:ext uri="{63B3BB69-23CF-44E3-9099-C40C66FF867C}">
              <a14:compatExt xmlns:a14="http://schemas.microsoft.com/office/drawing/2010/main" spid="_x0000_s4097"/>
            </a:ext>
            <a:ext uri="{FF2B5EF4-FFF2-40B4-BE49-F238E27FC236}">
              <a16:creationId xmlns:a16="http://schemas.microsoft.com/office/drawing/2014/main" id="{39419799-6D3D-4D8B-8903-B2F0D5B46D6C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0</xdr:colOff>
      <xdr:row>11</xdr:row>
      <xdr:rowOff>0</xdr:rowOff>
    </xdr:from>
    <xdr:ext cx="762000" cy="556985"/>
    <xdr:sp macro="" textlink="">
      <xdr:nvSpPr>
        <xdr:cNvPr id="242" name="Object 2" hidden="1">
          <a:extLst>
            <a:ext uri="{63B3BB69-23CF-44E3-9099-C40C66FF867C}">
              <a14:compatExt xmlns:a14="http://schemas.microsoft.com/office/drawing/2010/main" spid="_x0000_s4098"/>
            </a:ext>
            <a:ext uri="{FF2B5EF4-FFF2-40B4-BE49-F238E27FC236}">
              <a16:creationId xmlns:a16="http://schemas.microsoft.com/office/drawing/2014/main" id="{349C4183-E7CF-4C1E-BDB8-E440182E4DB5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0</xdr:colOff>
      <xdr:row>11</xdr:row>
      <xdr:rowOff>0</xdr:rowOff>
    </xdr:from>
    <xdr:ext cx="762000" cy="556985"/>
    <xdr:sp macro="" textlink="">
      <xdr:nvSpPr>
        <xdr:cNvPr id="243" name="Object 3" hidden="1">
          <a:extLst>
            <a:ext uri="{63B3BB69-23CF-44E3-9099-C40C66FF867C}">
              <a14:compatExt xmlns:a14="http://schemas.microsoft.com/office/drawing/2010/main" spid="_x0000_s4099"/>
            </a:ext>
            <a:ext uri="{FF2B5EF4-FFF2-40B4-BE49-F238E27FC236}">
              <a16:creationId xmlns:a16="http://schemas.microsoft.com/office/drawing/2014/main" id="{A83D55E2-2187-4BBE-A874-4BC731F5CB5F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0</xdr:colOff>
      <xdr:row>11</xdr:row>
      <xdr:rowOff>0</xdr:rowOff>
    </xdr:from>
    <xdr:ext cx="762000" cy="556985"/>
    <xdr:sp macro="" textlink="">
      <xdr:nvSpPr>
        <xdr:cNvPr id="244" name="Object 4" hidden="1">
          <a:extLst>
            <a:ext uri="{63B3BB69-23CF-44E3-9099-C40C66FF867C}">
              <a14:compatExt xmlns:a14="http://schemas.microsoft.com/office/drawing/2010/main" spid="_x0000_s4100"/>
            </a:ext>
            <a:ext uri="{FF2B5EF4-FFF2-40B4-BE49-F238E27FC236}">
              <a16:creationId xmlns:a16="http://schemas.microsoft.com/office/drawing/2014/main" id="{BCD9EEAC-3A70-42DE-9946-D38F0F7D257F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0</xdr:colOff>
      <xdr:row>11</xdr:row>
      <xdr:rowOff>0</xdr:rowOff>
    </xdr:from>
    <xdr:ext cx="762000" cy="556985"/>
    <xdr:sp macro="" textlink="">
      <xdr:nvSpPr>
        <xdr:cNvPr id="245" name="Object 5" hidden="1">
          <a:extLst>
            <a:ext uri="{63B3BB69-23CF-44E3-9099-C40C66FF867C}">
              <a14:compatExt xmlns:a14="http://schemas.microsoft.com/office/drawing/2010/main" spid="_x0000_s4101"/>
            </a:ext>
            <a:ext uri="{FF2B5EF4-FFF2-40B4-BE49-F238E27FC236}">
              <a16:creationId xmlns:a16="http://schemas.microsoft.com/office/drawing/2014/main" id="{E9EC0259-D4F9-41E5-9FEE-7F4FD94682B2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0</xdr:colOff>
      <xdr:row>11</xdr:row>
      <xdr:rowOff>0</xdr:rowOff>
    </xdr:from>
    <xdr:ext cx="762000" cy="556985"/>
    <xdr:sp macro="" textlink="">
      <xdr:nvSpPr>
        <xdr:cNvPr id="246" name="Object 6" hidden="1">
          <a:extLst>
            <a:ext uri="{63B3BB69-23CF-44E3-9099-C40C66FF867C}">
              <a14:compatExt xmlns:a14="http://schemas.microsoft.com/office/drawing/2010/main" spid="_x0000_s4102"/>
            </a:ext>
            <a:ext uri="{FF2B5EF4-FFF2-40B4-BE49-F238E27FC236}">
              <a16:creationId xmlns:a16="http://schemas.microsoft.com/office/drawing/2014/main" id="{FDCC58DB-8A2C-4DFD-861E-A51291E05E11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0</xdr:colOff>
      <xdr:row>11</xdr:row>
      <xdr:rowOff>0</xdr:rowOff>
    </xdr:from>
    <xdr:ext cx="762000" cy="556985"/>
    <xdr:sp macro="" textlink="">
      <xdr:nvSpPr>
        <xdr:cNvPr id="247" name="Object 7" hidden="1">
          <a:extLst>
            <a:ext uri="{63B3BB69-23CF-44E3-9099-C40C66FF867C}">
              <a14:compatExt xmlns:a14="http://schemas.microsoft.com/office/drawing/2010/main" spid="_x0000_s4103"/>
            </a:ext>
            <a:ext uri="{FF2B5EF4-FFF2-40B4-BE49-F238E27FC236}">
              <a16:creationId xmlns:a16="http://schemas.microsoft.com/office/drawing/2014/main" id="{CA5043D6-F08F-48DB-9EC9-77B722CCF428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0</xdr:colOff>
      <xdr:row>11</xdr:row>
      <xdr:rowOff>0</xdr:rowOff>
    </xdr:from>
    <xdr:ext cx="762000" cy="556985"/>
    <xdr:sp macro="" textlink="">
      <xdr:nvSpPr>
        <xdr:cNvPr id="248" name="Object 8" hidden="1">
          <a:extLst>
            <a:ext uri="{63B3BB69-23CF-44E3-9099-C40C66FF867C}">
              <a14:compatExt xmlns:a14="http://schemas.microsoft.com/office/drawing/2010/main" spid="_x0000_s4104"/>
            </a:ext>
            <a:ext uri="{FF2B5EF4-FFF2-40B4-BE49-F238E27FC236}">
              <a16:creationId xmlns:a16="http://schemas.microsoft.com/office/drawing/2014/main" id="{F413C709-7996-4D45-A940-397CED31A3BD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0</xdr:colOff>
      <xdr:row>11</xdr:row>
      <xdr:rowOff>0</xdr:rowOff>
    </xdr:from>
    <xdr:ext cx="762000" cy="556985"/>
    <xdr:sp macro="" textlink="">
      <xdr:nvSpPr>
        <xdr:cNvPr id="249" name="Object 9" hidden="1">
          <a:extLst>
            <a:ext uri="{63B3BB69-23CF-44E3-9099-C40C66FF867C}">
              <a14:compatExt xmlns:a14="http://schemas.microsoft.com/office/drawing/2010/main" spid="_x0000_s4105"/>
            </a:ext>
            <a:ext uri="{FF2B5EF4-FFF2-40B4-BE49-F238E27FC236}">
              <a16:creationId xmlns:a16="http://schemas.microsoft.com/office/drawing/2014/main" id="{0E829546-1294-46D8-BADC-74F4A1B95374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0</xdr:colOff>
      <xdr:row>11</xdr:row>
      <xdr:rowOff>0</xdr:rowOff>
    </xdr:from>
    <xdr:ext cx="762000" cy="556985"/>
    <xdr:sp macro="" textlink="">
      <xdr:nvSpPr>
        <xdr:cNvPr id="250" name="Object 10" hidden="1">
          <a:extLst>
            <a:ext uri="{63B3BB69-23CF-44E3-9099-C40C66FF867C}">
              <a14:compatExt xmlns:a14="http://schemas.microsoft.com/office/drawing/2010/main" spid="_x0000_s4106"/>
            </a:ext>
            <a:ext uri="{FF2B5EF4-FFF2-40B4-BE49-F238E27FC236}">
              <a16:creationId xmlns:a16="http://schemas.microsoft.com/office/drawing/2014/main" id="{B5ABCCB9-3949-4FAF-94B1-AA8CBB08E94E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0</xdr:colOff>
      <xdr:row>11</xdr:row>
      <xdr:rowOff>0</xdr:rowOff>
    </xdr:from>
    <xdr:ext cx="762000" cy="556985"/>
    <xdr:sp macro="" textlink="">
      <xdr:nvSpPr>
        <xdr:cNvPr id="251" name="Object 11" hidden="1">
          <a:extLst>
            <a:ext uri="{63B3BB69-23CF-44E3-9099-C40C66FF867C}">
              <a14:compatExt xmlns:a14="http://schemas.microsoft.com/office/drawing/2010/main" spid="_x0000_s4107"/>
            </a:ext>
            <a:ext uri="{FF2B5EF4-FFF2-40B4-BE49-F238E27FC236}">
              <a16:creationId xmlns:a16="http://schemas.microsoft.com/office/drawing/2014/main" id="{8B5D7E42-9C14-40DE-B971-4D9F9C58CC1B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0</xdr:colOff>
      <xdr:row>11</xdr:row>
      <xdr:rowOff>0</xdr:rowOff>
    </xdr:from>
    <xdr:ext cx="762000" cy="556985"/>
    <xdr:sp macro="" textlink="">
      <xdr:nvSpPr>
        <xdr:cNvPr id="252" name="Object 12" hidden="1">
          <a:extLst>
            <a:ext uri="{63B3BB69-23CF-44E3-9099-C40C66FF867C}">
              <a14:compatExt xmlns:a14="http://schemas.microsoft.com/office/drawing/2010/main" spid="_x0000_s4108"/>
            </a:ext>
            <a:ext uri="{FF2B5EF4-FFF2-40B4-BE49-F238E27FC236}">
              <a16:creationId xmlns:a16="http://schemas.microsoft.com/office/drawing/2014/main" id="{C07EBEF6-C40E-40DF-8270-CFF8F5701CE6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0</xdr:colOff>
      <xdr:row>11</xdr:row>
      <xdr:rowOff>0</xdr:rowOff>
    </xdr:from>
    <xdr:ext cx="762000" cy="553175"/>
    <xdr:sp macro="" textlink="">
      <xdr:nvSpPr>
        <xdr:cNvPr id="253" name="Object 14" hidden="1">
          <a:extLst>
            <a:ext uri="{63B3BB69-23CF-44E3-9099-C40C66FF867C}">
              <a14:compatExt xmlns:a14="http://schemas.microsoft.com/office/drawing/2010/main" spid="_x0000_s4110"/>
            </a:ext>
            <a:ext uri="{FF2B5EF4-FFF2-40B4-BE49-F238E27FC236}">
              <a16:creationId xmlns:a16="http://schemas.microsoft.com/office/drawing/2014/main" id="{CEF57BEA-1262-4286-860C-93ECE5D3CF54}"/>
            </a:ext>
          </a:extLst>
        </xdr:cNvPr>
        <xdr:cNvSpPr/>
      </xdr:nvSpPr>
      <xdr:spPr bwMode="auto">
        <a:xfrm>
          <a:off x="2317750" y="2365375"/>
          <a:ext cx="762000" cy="553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0</xdr:colOff>
      <xdr:row>11</xdr:row>
      <xdr:rowOff>0</xdr:rowOff>
    </xdr:from>
    <xdr:ext cx="762000" cy="556985"/>
    <xdr:sp macro="" textlink="">
      <xdr:nvSpPr>
        <xdr:cNvPr id="254" name="Object 15" hidden="1">
          <a:extLst>
            <a:ext uri="{63B3BB69-23CF-44E3-9099-C40C66FF867C}">
              <a14:compatExt xmlns:a14="http://schemas.microsoft.com/office/drawing/2010/main" spid="_x0000_s4111"/>
            </a:ext>
            <a:ext uri="{FF2B5EF4-FFF2-40B4-BE49-F238E27FC236}">
              <a16:creationId xmlns:a16="http://schemas.microsoft.com/office/drawing/2014/main" id="{AC5823F8-13D7-4EDB-A173-3FF18B5499A6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0</xdr:colOff>
      <xdr:row>11</xdr:row>
      <xdr:rowOff>0</xdr:rowOff>
    </xdr:from>
    <xdr:ext cx="762000" cy="556985"/>
    <xdr:sp macro="" textlink="">
      <xdr:nvSpPr>
        <xdr:cNvPr id="255" name="Object 16" hidden="1">
          <a:extLst>
            <a:ext uri="{63B3BB69-23CF-44E3-9099-C40C66FF867C}">
              <a14:compatExt xmlns:a14="http://schemas.microsoft.com/office/drawing/2010/main" spid="_x0000_s4112"/>
            </a:ext>
            <a:ext uri="{FF2B5EF4-FFF2-40B4-BE49-F238E27FC236}">
              <a16:creationId xmlns:a16="http://schemas.microsoft.com/office/drawing/2014/main" id="{C00AAA06-8290-497B-AE5B-83A3023DA3A5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0</xdr:colOff>
      <xdr:row>11</xdr:row>
      <xdr:rowOff>0</xdr:rowOff>
    </xdr:from>
    <xdr:ext cx="762000" cy="556985"/>
    <xdr:sp macro="" textlink="">
      <xdr:nvSpPr>
        <xdr:cNvPr id="256" name="Object 17" hidden="1">
          <a:extLst>
            <a:ext uri="{63B3BB69-23CF-44E3-9099-C40C66FF867C}">
              <a14:compatExt xmlns:a14="http://schemas.microsoft.com/office/drawing/2010/main" spid="_x0000_s4113"/>
            </a:ext>
            <a:ext uri="{FF2B5EF4-FFF2-40B4-BE49-F238E27FC236}">
              <a16:creationId xmlns:a16="http://schemas.microsoft.com/office/drawing/2014/main" id="{E4CA5DE2-6985-45DD-8B00-7EB4399FA913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0</xdr:colOff>
      <xdr:row>11</xdr:row>
      <xdr:rowOff>0</xdr:rowOff>
    </xdr:from>
    <xdr:ext cx="762000" cy="556985"/>
    <xdr:sp macro="" textlink="">
      <xdr:nvSpPr>
        <xdr:cNvPr id="257" name="Object 18" hidden="1">
          <a:extLst>
            <a:ext uri="{63B3BB69-23CF-44E3-9099-C40C66FF867C}">
              <a14:compatExt xmlns:a14="http://schemas.microsoft.com/office/drawing/2010/main" spid="_x0000_s4114"/>
            </a:ext>
            <a:ext uri="{FF2B5EF4-FFF2-40B4-BE49-F238E27FC236}">
              <a16:creationId xmlns:a16="http://schemas.microsoft.com/office/drawing/2014/main" id="{C8F6F93A-E2D6-41C5-8316-7A643E7B3F28}"/>
            </a:ext>
          </a:extLst>
        </xdr:cNvPr>
        <xdr:cNvSpPr/>
      </xdr:nvSpPr>
      <xdr:spPr bwMode="auto">
        <a:xfrm>
          <a:off x="2317750" y="2365375"/>
          <a:ext cx="762000" cy="556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METZ\Downloads\Budget%20Tracking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s/GPC%20Marketing/Energy%20Efficiency%20Organization/Energy%20Efficiency%20Strategy%20&amp;%20Monitoring/Reporting/PSC%20Reports/2020/Q2/Drafts/Calculations%20Worksheet%20Template_Q2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ndor"/>
      <sheetName val="Planner"/>
      <sheetName val="Summary"/>
      <sheetName val="Reference Table"/>
      <sheetName val="Transactions"/>
      <sheetName val="YTD Budget"/>
    </sheetNames>
    <sheetDataSet>
      <sheetData sheetId="0"/>
      <sheetData sheetId="1"/>
      <sheetData sheetId="2">
        <row r="44">
          <cell r="E44">
            <v>2399112</v>
          </cell>
        </row>
        <row r="45">
          <cell r="E45">
            <v>1050000</v>
          </cell>
        </row>
      </sheetData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C"/>
      <sheetName val="Costs"/>
      <sheetName val="HLookup QTR"/>
    </sheetNames>
    <sheetDataSet>
      <sheetData sheetId="0">
        <row r="5">
          <cell r="F5">
            <v>1472</v>
          </cell>
        </row>
      </sheetData>
      <sheetData sheetId="1">
        <row r="4">
          <cell r="D4">
            <v>90858</v>
          </cell>
        </row>
        <row r="78">
          <cell r="C78">
            <v>630962.81106182397</v>
          </cell>
        </row>
        <row r="81">
          <cell r="C81">
            <v>1500000</v>
          </cell>
        </row>
        <row r="82">
          <cell r="C82">
            <v>1500000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C83E9-5504-4FFB-A4CF-FD5CD0CE4A00}">
  <dimension ref="A1:U53"/>
  <sheetViews>
    <sheetView tabSelected="1" topLeftCell="I1" zoomScale="60" zoomScaleNormal="60" workbookViewId="0">
      <selection activeCell="S19" sqref="S19"/>
    </sheetView>
  </sheetViews>
  <sheetFormatPr defaultColWidth="9.140625" defaultRowHeight="14.25"/>
  <cols>
    <col min="1" max="1" width="4.5703125" style="2" customWidth="1"/>
    <col min="2" max="2" width="29.28515625" style="2" customWidth="1"/>
    <col min="3" max="3" width="18.7109375" style="2" customWidth="1"/>
    <col min="4" max="4" width="20.5703125" style="2" customWidth="1"/>
    <col min="5" max="5" width="17.7109375" style="2" customWidth="1"/>
    <col min="6" max="6" width="16.28515625" style="2" customWidth="1"/>
    <col min="7" max="7" width="14.7109375" style="2" customWidth="1"/>
    <col min="8" max="8" width="14" style="2" customWidth="1"/>
    <col min="9" max="9" width="14.7109375" style="2" customWidth="1"/>
    <col min="10" max="10" width="17.85546875" style="2" customWidth="1"/>
    <col min="11" max="11" width="4" style="1" customWidth="1"/>
    <col min="12" max="12" width="16.5703125" style="2" customWidth="1"/>
    <col min="13" max="13" width="14.85546875" style="2" bestFit="1" customWidth="1"/>
    <col min="14" max="14" width="17" style="2" customWidth="1"/>
    <col min="15" max="15" width="17.140625" style="2" bestFit="1" customWidth="1"/>
    <col min="16" max="16" width="16.5703125" style="2" bestFit="1" customWidth="1"/>
    <col min="17" max="17" width="16.42578125" style="2" bestFit="1" customWidth="1"/>
    <col min="18" max="18" width="3.85546875" style="1" customWidth="1"/>
    <col min="19" max="19" width="19.7109375" style="2" customWidth="1"/>
    <col min="20" max="20" width="3.140625" style="1" customWidth="1"/>
    <col min="21" max="21" width="9.140625" style="1"/>
    <col min="22" max="22" width="9.140625" style="2"/>
    <col min="23" max="23" width="12.7109375" style="2" bestFit="1" customWidth="1"/>
    <col min="24" max="16384" width="9.140625" style="2"/>
  </cols>
  <sheetData>
    <row r="1" spans="1:21">
      <c r="A1" s="187" t="s">
        <v>62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</row>
    <row r="2" spans="1:21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</row>
    <row r="3" spans="1:21" s="1" customFormat="1">
      <c r="E3" s="155"/>
    </row>
    <row r="4" spans="1:21" s="1" customFormat="1" ht="15" thickBot="1"/>
    <row r="5" spans="1:21" ht="15" customHeight="1" thickBot="1">
      <c r="A5" s="1"/>
      <c r="B5" s="1"/>
      <c r="C5" s="188" t="s">
        <v>0</v>
      </c>
      <c r="D5" s="189"/>
      <c r="E5" s="189"/>
      <c r="F5" s="189"/>
      <c r="G5" s="189"/>
      <c r="H5" s="189"/>
      <c r="I5" s="189"/>
      <c r="J5" s="190"/>
      <c r="L5" s="188" t="s">
        <v>1</v>
      </c>
      <c r="M5" s="189"/>
      <c r="N5" s="189"/>
      <c r="O5" s="189"/>
      <c r="P5" s="189"/>
      <c r="Q5" s="190"/>
    </row>
    <row r="6" spans="1:21" ht="30" customHeight="1">
      <c r="A6" s="1"/>
      <c r="B6" s="1"/>
      <c r="C6" s="185" t="s">
        <v>2</v>
      </c>
      <c r="D6" s="181" t="s">
        <v>3</v>
      </c>
      <c r="E6" s="192" t="s">
        <v>4</v>
      </c>
      <c r="F6" s="185" t="s">
        <v>5</v>
      </c>
      <c r="G6" s="179" t="s">
        <v>6</v>
      </c>
      <c r="H6" s="194"/>
      <c r="I6" s="195" t="s">
        <v>7</v>
      </c>
      <c r="J6" s="185" t="s">
        <v>8</v>
      </c>
      <c r="K6" s="3"/>
      <c r="L6" s="177" t="s">
        <v>9</v>
      </c>
      <c r="M6" s="179" t="s">
        <v>10</v>
      </c>
      <c r="N6" s="181" t="s">
        <v>11</v>
      </c>
      <c r="O6" s="179" t="s">
        <v>12</v>
      </c>
      <c r="P6" s="183" t="s">
        <v>13</v>
      </c>
      <c r="Q6" s="185" t="s">
        <v>8</v>
      </c>
      <c r="R6" s="4"/>
      <c r="S6" s="168" t="s">
        <v>14</v>
      </c>
      <c r="T6" s="4"/>
      <c r="U6" s="4"/>
    </row>
    <row r="7" spans="1:21" ht="24.75" customHeight="1" thickBot="1">
      <c r="A7" s="1"/>
      <c r="B7" s="1"/>
      <c r="C7" s="191"/>
      <c r="D7" s="182"/>
      <c r="E7" s="193"/>
      <c r="F7" s="191"/>
      <c r="G7" s="150" t="s">
        <v>15</v>
      </c>
      <c r="H7" s="151" t="s">
        <v>16</v>
      </c>
      <c r="I7" s="196"/>
      <c r="J7" s="186"/>
      <c r="K7" s="3"/>
      <c r="L7" s="178"/>
      <c r="M7" s="180"/>
      <c r="N7" s="182"/>
      <c r="O7" s="180"/>
      <c r="P7" s="184"/>
      <c r="Q7" s="186"/>
      <c r="R7" s="3"/>
      <c r="S7" s="169"/>
      <c r="T7" s="4"/>
      <c r="U7" s="4"/>
    </row>
    <row r="8" spans="1:21" ht="15">
      <c r="A8" s="157" t="s">
        <v>17</v>
      </c>
      <c r="B8" s="5" t="s">
        <v>18</v>
      </c>
      <c r="C8" s="6">
        <v>236830</v>
      </c>
      <c r="D8" s="7">
        <v>483198</v>
      </c>
      <c r="E8" s="7">
        <v>3535</v>
      </c>
      <c r="F8" s="12">
        <v>703</v>
      </c>
      <c r="G8" s="8">
        <v>954</v>
      </c>
      <c r="H8" s="9">
        <v>16017</v>
      </c>
      <c r="I8" s="149">
        <v>7993</v>
      </c>
      <c r="J8" s="6">
        <f>SUM(C8:I8)</f>
        <v>749230</v>
      </c>
      <c r="K8" s="3"/>
      <c r="L8" s="11">
        <v>31187</v>
      </c>
      <c r="M8" s="12">
        <v>85</v>
      </c>
      <c r="N8" s="7">
        <v>705</v>
      </c>
      <c r="O8" s="12">
        <v>0</v>
      </c>
      <c r="P8" s="11">
        <v>385</v>
      </c>
      <c r="Q8" s="6">
        <f>SUM(L8:P8)</f>
        <v>32362</v>
      </c>
      <c r="R8" s="3"/>
      <c r="S8" s="13">
        <f t="shared" ref="S8:S13" si="0">J8+Q8</f>
        <v>781592</v>
      </c>
      <c r="T8" s="3"/>
    </row>
    <row r="9" spans="1:21" ht="15">
      <c r="A9" s="158"/>
      <c r="B9" s="14" t="s">
        <v>19</v>
      </c>
      <c r="C9" s="15">
        <v>7950212</v>
      </c>
      <c r="D9" s="16">
        <v>17663733.663790122</v>
      </c>
      <c r="E9" s="17">
        <v>0</v>
      </c>
      <c r="F9" s="21">
        <v>746341.32421331748</v>
      </c>
      <c r="G9" s="24">
        <v>575024</v>
      </c>
      <c r="H9" s="19">
        <v>6894026.9400000004</v>
      </c>
      <c r="I9" s="148">
        <v>4787807</v>
      </c>
      <c r="J9" s="15">
        <f>SUM(C9:I9)</f>
        <v>38617144.928003438</v>
      </c>
      <c r="K9" s="3"/>
      <c r="L9" s="20">
        <v>796812</v>
      </c>
      <c r="M9" s="21">
        <v>24551440.670000002</v>
      </c>
      <c r="N9" s="17">
        <v>56076015.549000002</v>
      </c>
      <c r="O9" s="21">
        <v>0</v>
      </c>
      <c r="P9" s="20">
        <v>1702524.2209999999</v>
      </c>
      <c r="Q9" s="18">
        <f>SUM(L9:P9)</f>
        <v>83126792.440000013</v>
      </c>
      <c r="R9" s="3"/>
      <c r="S9" s="22">
        <f t="shared" si="0"/>
        <v>121743937.36800346</v>
      </c>
      <c r="T9" s="3"/>
    </row>
    <row r="10" spans="1:21" ht="15">
      <c r="A10" s="158"/>
      <c r="B10" s="14" t="s">
        <v>20</v>
      </c>
      <c r="C10" s="15">
        <v>0</v>
      </c>
      <c r="D10" s="23">
        <v>2047.7252673830808</v>
      </c>
      <c r="E10" s="16">
        <v>19250</v>
      </c>
      <c r="F10" s="27">
        <v>58.915673860000005</v>
      </c>
      <c r="G10" s="24">
        <v>210.73254199313163</v>
      </c>
      <c r="H10" s="19">
        <v>2862.2586710410428</v>
      </c>
      <c r="I10" s="50">
        <v>799.30000000000007</v>
      </c>
      <c r="J10" s="15">
        <f>SUM(C10:I10)</f>
        <v>25228.932154277256</v>
      </c>
      <c r="K10" s="3"/>
      <c r="L10" s="26">
        <v>0</v>
      </c>
      <c r="M10" s="27">
        <v>2404.0820000000003</v>
      </c>
      <c r="N10" s="16">
        <v>10319.201000000001</v>
      </c>
      <c r="O10" s="27">
        <v>0</v>
      </c>
      <c r="P10" s="26">
        <v>554.52200000000005</v>
      </c>
      <c r="Q10" s="18">
        <f t="shared" ref="Q10:Q13" si="1">SUM(L10:P10)</f>
        <v>13277.805000000002</v>
      </c>
      <c r="R10" s="3"/>
      <c r="S10" s="22">
        <f t="shared" si="0"/>
        <v>38506.73715427726</v>
      </c>
      <c r="T10" s="3"/>
    </row>
    <row r="11" spans="1:21" ht="15">
      <c r="A11" s="170"/>
      <c r="B11" s="28" t="s">
        <v>21</v>
      </c>
      <c r="C11" s="29">
        <v>0</v>
      </c>
      <c r="D11" s="30">
        <v>768336.30000000016</v>
      </c>
      <c r="E11" s="31">
        <v>172100</v>
      </c>
      <c r="F11" s="147">
        <v>24605</v>
      </c>
      <c r="G11" s="160">
        <v>1367013.92</v>
      </c>
      <c r="H11" s="161"/>
      <c r="I11" s="153">
        <v>282000</v>
      </c>
      <c r="J11" s="33">
        <f t="shared" ref="J11:J13" si="2">SUM(C11:I11)</f>
        <v>2614055.2200000002</v>
      </c>
      <c r="K11" s="3"/>
      <c r="L11" s="34">
        <v>0</v>
      </c>
      <c r="M11" s="35">
        <v>1668526.96</v>
      </c>
      <c r="N11" s="36">
        <v>3221429.8938000007</v>
      </c>
      <c r="O11" s="35">
        <v>0</v>
      </c>
      <c r="P11" s="34">
        <v>224765.87000000002</v>
      </c>
      <c r="Q11" s="37">
        <f t="shared" si="1"/>
        <v>5114722.7238000007</v>
      </c>
      <c r="R11" s="3"/>
      <c r="S11" s="38">
        <f t="shared" si="0"/>
        <v>7728777.9438000005</v>
      </c>
      <c r="T11" s="3"/>
    </row>
    <row r="12" spans="1:21" ht="15">
      <c r="A12" s="158"/>
      <c r="B12" s="14" t="s">
        <v>22</v>
      </c>
      <c r="C12" s="29">
        <v>140913.74999999767</v>
      </c>
      <c r="D12" s="31">
        <v>719336.4299999947</v>
      </c>
      <c r="E12" s="31">
        <v>117778.46000000485</v>
      </c>
      <c r="F12" s="147">
        <v>237368.33000000077</v>
      </c>
      <c r="G12" s="160">
        <v>463236.53899999999</v>
      </c>
      <c r="H12" s="161"/>
      <c r="I12" s="153">
        <v>221361.18999999762</v>
      </c>
      <c r="J12" s="33">
        <f t="shared" si="2"/>
        <v>1899994.6989999954</v>
      </c>
      <c r="K12" s="3"/>
      <c r="L12" s="34">
        <v>51509.02999999898</v>
      </c>
      <c r="M12" s="35">
        <v>596972.70000000531</v>
      </c>
      <c r="N12" s="36">
        <v>875556.85619999748</v>
      </c>
      <c r="O12" s="35">
        <v>407554.33000000217</v>
      </c>
      <c r="P12" s="34">
        <v>90414.809999998746</v>
      </c>
      <c r="Q12" s="37">
        <f t="shared" si="1"/>
        <v>2022007.7262000025</v>
      </c>
      <c r="R12" s="3"/>
      <c r="S12" s="38">
        <f t="shared" si="0"/>
        <v>3922002.4251999976</v>
      </c>
      <c r="T12" s="3"/>
    </row>
    <row r="13" spans="1:21" ht="22.15" customHeight="1" thickBot="1">
      <c r="A13" s="159"/>
      <c r="B13" s="39" t="s">
        <v>23</v>
      </c>
      <c r="C13" s="40">
        <f>SUM(C11:C12)</f>
        <v>140913.74999999767</v>
      </c>
      <c r="D13" s="138">
        <f>SUM(D11:D12)</f>
        <v>1487672.7299999949</v>
      </c>
      <c r="E13" s="138">
        <f>SUM(E11:E12)</f>
        <v>289878.46000000485</v>
      </c>
      <c r="F13" s="152">
        <f>SUM(F11:F12)</f>
        <v>261973.33000000077</v>
      </c>
      <c r="G13" s="162">
        <f>SUM(G11:H12)</f>
        <v>1830250.4589999998</v>
      </c>
      <c r="H13" s="163"/>
      <c r="I13" s="154">
        <f>SUM(I11:I12)</f>
        <v>503361.18999999762</v>
      </c>
      <c r="J13" s="42">
        <f t="shared" si="2"/>
        <v>4514049.918999996</v>
      </c>
      <c r="K13" s="3"/>
      <c r="L13" s="43">
        <f>SUM(L11:L12)</f>
        <v>51509.02999999898</v>
      </c>
      <c r="M13" s="139">
        <f>SUM(M11:M12)</f>
        <v>2265499.6600000053</v>
      </c>
      <c r="N13" s="43">
        <f>SUM(N11:N12)</f>
        <v>4096986.7499999981</v>
      </c>
      <c r="O13" s="139">
        <f>SUM(O11:O12)</f>
        <v>407554.33000000217</v>
      </c>
      <c r="P13" s="43">
        <f>SUM(P11:P12)</f>
        <v>315180.67999999877</v>
      </c>
      <c r="Q13" s="42">
        <f t="shared" si="1"/>
        <v>7136730.450000003</v>
      </c>
      <c r="R13" s="3"/>
      <c r="S13" s="44">
        <f t="shared" si="0"/>
        <v>11650780.368999999</v>
      </c>
      <c r="T13" s="3"/>
    </row>
    <row r="14" spans="1:21" s="1" customFormat="1" ht="15.75" thickBot="1">
      <c r="A14" s="45"/>
      <c r="K14" s="3"/>
      <c r="R14" s="3"/>
      <c r="T14" s="3"/>
    </row>
    <row r="15" spans="1:21" ht="15">
      <c r="A15" s="171" t="s">
        <v>24</v>
      </c>
      <c r="B15" s="46" t="s">
        <v>18</v>
      </c>
      <c r="C15" s="6">
        <v>236830</v>
      </c>
      <c r="D15" s="10">
        <v>935822</v>
      </c>
      <c r="E15" s="7">
        <v>19543</v>
      </c>
      <c r="F15" s="12">
        <v>735</v>
      </c>
      <c r="G15" s="8">
        <v>3617</v>
      </c>
      <c r="H15" s="9">
        <v>39729</v>
      </c>
      <c r="I15" s="10">
        <v>7993</v>
      </c>
      <c r="J15" s="47">
        <f>SUM(C15:I15)</f>
        <v>1244269</v>
      </c>
      <c r="K15" s="3"/>
      <c r="L15" s="10">
        <v>31187</v>
      </c>
      <c r="M15" s="12">
        <v>130</v>
      </c>
      <c r="N15" s="7">
        <v>1478</v>
      </c>
      <c r="O15" s="12">
        <v>301</v>
      </c>
      <c r="P15" s="10">
        <v>520</v>
      </c>
      <c r="Q15" s="6">
        <f>SUM(L15:P15)</f>
        <v>33616</v>
      </c>
      <c r="R15" s="3"/>
      <c r="S15" s="13">
        <f>J15+Q15</f>
        <v>1277885</v>
      </c>
      <c r="T15" s="3"/>
    </row>
    <row r="16" spans="1:21" ht="15">
      <c r="A16" s="170"/>
      <c r="B16" s="48" t="s">
        <v>19</v>
      </c>
      <c r="C16" s="15">
        <v>26302769</v>
      </c>
      <c r="D16" s="49">
        <v>34566353.549879834</v>
      </c>
      <c r="E16" s="16">
        <v>0</v>
      </c>
      <c r="F16" s="27">
        <v>780215.14507465041</v>
      </c>
      <c r="G16" s="24">
        <v>2438777</v>
      </c>
      <c r="H16" s="19">
        <v>17476840.68</v>
      </c>
      <c r="I16" s="25">
        <v>4787807</v>
      </c>
      <c r="J16" s="15">
        <f t="shared" ref="J16:J26" si="3">SUM(C16:I16)</f>
        <v>86352762.374954492</v>
      </c>
      <c r="K16" s="3"/>
      <c r="L16" s="25">
        <v>2105058</v>
      </c>
      <c r="M16" s="27">
        <v>36051012.299999997</v>
      </c>
      <c r="N16" s="16">
        <v>112563647.54055201</v>
      </c>
      <c r="O16" s="27">
        <v>733809.90280000027</v>
      </c>
      <c r="P16" s="25">
        <v>2706448.071</v>
      </c>
      <c r="Q16" s="15">
        <f>SUM(L16:P16)</f>
        <v>154159975.81435201</v>
      </c>
      <c r="R16" s="3"/>
      <c r="S16" s="22">
        <f>J16+Q16</f>
        <v>240512738.1893065</v>
      </c>
      <c r="T16" s="3"/>
    </row>
    <row r="17" spans="1:20" ht="15">
      <c r="A17" s="170"/>
      <c r="B17" s="48" t="s">
        <v>25</v>
      </c>
      <c r="C17" s="15">
        <v>38096432</v>
      </c>
      <c r="D17" s="146">
        <v>18031408</v>
      </c>
      <c r="E17" s="16">
        <v>4876638</v>
      </c>
      <c r="F17" s="27">
        <v>8478877</v>
      </c>
      <c r="G17" s="173">
        <v>19212617</v>
      </c>
      <c r="H17" s="174"/>
      <c r="I17" s="25">
        <v>6722253</v>
      </c>
      <c r="J17" s="15">
        <f t="shared" si="3"/>
        <v>95418225</v>
      </c>
      <c r="K17" s="3"/>
      <c r="L17" s="25">
        <v>13560787</v>
      </c>
      <c r="M17" s="27">
        <v>49985829</v>
      </c>
      <c r="N17" s="16">
        <v>246041956</v>
      </c>
      <c r="O17" s="27">
        <v>22176580</v>
      </c>
      <c r="P17" s="25">
        <v>4340660</v>
      </c>
      <c r="Q17" s="15">
        <f>SUM(L17:P17)</f>
        <v>336105812</v>
      </c>
      <c r="R17" s="3"/>
      <c r="S17" s="22">
        <f>J17+Q17</f>
        <v>431524037</v>
      </c>
      <c r="T17" s="3"/>
    </row>
    <row r="18" spans="1:20" ht="15">
      <c r="A18" s="170"/>
      <c r="B18" s="48" t="s">
        <v>26</v>
      </c>
      <c r="C18" s="51">
        <f>C16/C17</f>
        <v>0.69042604829764631</v>
      </c>
      <c r="D18" s="140">
        <f>D16/D17</f>
        <v>1.9170080090184767</v>
      </c>
      <c r="E18" s="140">
        <f>E16/E17</f>
        <v>0</v>
      </c>
      <c r="F18" s="52">
        <f>F16/F17</f>
        <v>9.2018688922442249E-2</v>
      </c>
      <c r="G18" s="175">
        <f>SUM(G16:H16)/G17</f>
        <v>1.0365905737880476</v>
      </c>
      <c r="H18" s="176"/>
      <c r="I18" s="53">
        <f>I16/I17</f>
        <v>0.71223249110082587</v>
      </c>
      <c r="J18" s="51">
        <f>J16/J17</f>
        <v>0.90499233636922605</v>
      </c>
      <c r="K18" s="54"/>
      <c r="L18" s="55">
        <f>L16/L17</f>
        <v>0.1552312561210496</v>
      </c>
      <c r="M18" s="145">
        <f>M16/M17</f>
        <v>0.72122465549185943</v>
      </c>
      <c r="N18" s="55">
        <f>N16/N17</f>
        <v>0.45749777546294584</v>
      </c>
      <c r="O18" s="145">
        <f>O16/O17</f>
        <v>3.3089407961011133E-2</v>
      </c>
      <c r="P18" s="55">
        <f>P16/P17</f>
        <v>0.62351072670976304</v>
      </c>
      <c r="Q18" s="51">
        <f t="shared" ref="Q18" si="4">Q16/Q17</f>
        <v>0.45866501057218256</v>
      </c>
      <c r="R18" s="3"/>
      <c r="S18" s="56">
        <f>S16/S17</f>
        <v>0.55735652609615005</v>
      </c>
      <c r="T18" s="3"/>
    </row>
    <row r="19" spans="1:20" ht="15">
      <c r="A19" s="170"/>
      <c r="B19" s="48" t="s">
        <v>20</v>
      </c>
      <c r="C19" s="57">
        <v>0</v>
      </c>
      <c r="D19" s="58">
        <v>3978.9420750262129</v>
      </c>
      <c r="E19" s="23">
        <v>37866</v>
      </c>
      <c r="F19" s="59">
        <v>61.589650567999996</v>
      </c>
      <c r="G19" s="24">
        <v>848.51853213464176</v>
      </c>
      <c r="H19" s="19">
        <v>7174.7940716567573</v>
      </c>
      <c r="I19" s="25">
        <v>799.30000000000007</v>
      </c>
      <c r="J19" s="15">
        <f t="shared" si="3"/>
        <v>50729.144329385614</v>
      </c>
      <c r="K19" s="3"/>
      <c r="L19" s="25">
        <v>0</v>
      </c>
      <c r="M19" s="27">
        <v>5402.8290000000006</v>
      </c>
      <c r="N19" s="16">
        <v>19631.125327026664</v>
      </c>
      <c r="O19" s="27">
        <v>226.42700000000011</v>
      </c>
      <c r="P19" s="25">
        <v>837.57900004860767</v>
      </c>
      <c r="Q19" s="15">
        <f t="shared" ref="Q19:Q25" si="5">SUM(L19:P19)</f>
        <v>26097.960327075274</v>
      </c>
      <c r="R19" s="3"/>
      <c r="S19" s="22">
        <f t="shared" ref="S19:S26" si="6">J19+Q19</f>
        <v>76827.104656460884</v>
      </c>
      <c r="T19" s="3"/>
    </row>
    <row r="20" spans="1:20" ht="15">
      <c r="A20" s="170"/>
      <c r="B20" s="48" t="s">
        <v>21</v>
      </c>
      <c r="C20" s="33">
        <v>0</v>
      </c>
      <c r="D20" s="60">
        <v>1261710.1400000001</v>
      </c>
      <c r="E20" s="36">
        <v>972500</v>
      </c>
      <c r="F20" s="61">
        <v>25725</v>
      </c>
      <c r="G20" s="160">
        <v>3777727.48</v>
      </c>
      <c r="H20" s="161"/>
      <c r="I20" s="62">
        <v>282000</v>
      </c>
      <c r="J20" s="32">
        <f t="shared" si="3"/>
        <v>6319662.6200000001</v>
      </c>
      <c r="K20" s="3"/>
      <c r="L20" s="34">
        <v>0</v>
      </c>
      <c r="M20" s="35">
        <v>2548564.83</v>
      </c>
      <c r="N20" s="36">
        <v>6123623.8938000007</v>
      </c>
      <c r="O20" s="35">
        <v>160021.36000000002</v>
      </c>
      <c r="P20" s="34">
        <v>336112.22000000003</v>
      </c>
      <c r="Q20" s="32">
        <f t="shared" si="5"/>
        <v>9168322.3037999999</v>
      </c>
      <c r="R20" s="3"/>
      <c r="S20" s="38">
        <f t="shared" si="6"/>
        <v>15487984.923799999</v>
      </c>
      <c r="T20" s="3"/>
    </row>
    <row r="21" spans="1:20" ht="15">
      <c r="A21" s="170"/>
      <c r="B21" s="48" t="s">
        <v>22</v>
      </c>
      <c r="C21" s="33">
        <v>983786.08999999764</v>
      </c>
      <c r="D21" s="63">
        <v>1991053.6299999971</v>
      </c>
      <c r="E21" s="36">
        <v>1101113.270000007</v>
      </c>
      <c r="F21" s="61">
        <v>639968.67000000016</v>
      </c>
      <c r="G21" s="164">
        <v>1284630.45</v>
      </c>
      <c r="H21" s="165"/>
      <c r="I21" s="62">
        <v>651800.01999999804</v>
      </c>
      <c r="J21" s="197">
        <f>SUM(C21:I21)</f>
        <v>6652352.1299999999</v>
      </c>
      <c r="K21" s="3"/>
      <c r="L21" s="34">
        <v>460897.76999999932</v>
      </c>
      <c r="M21" s="35">
        <v>2421262.5700000059</v>
      </c>
      <c r="N21" s="36">
        <v>4502260.2461999943</v>
      </c>
      <c r="O21" s="35">
        <v>1646646.5500000014</v>
      </c>
      <c r="P21" s="34">
        <v>451022.42999999912</v>
      </c>
      <c r="Q21" s="32">
        <f t="shared" si="5"/>
        <v>9482089.5662000012</v>
      </c>
      <c r="R21" s="3"/>
      <c r="S21" s="38">
        <f t="shared" si="6"/>
        <v>16134441.696200002</v>
      </c>
      <c r="T21" s="3"/>
    </row>
    <row r="22" spans="1:20" ht="15">
      <c r="A22" s="170"/>
      <c r="B22" s="48" t="s">
        <v>27</v>
      </c>
      <c r="C22" s="33">
        <f>SUM(C20:C21)</f>
        <v>983786.08999999764</v>
      </c>
      <c r="D22" s="30">
        <f>SUM(D20:D21)</f>
        <v>3252763.7699999972</v>
      </c>
      <c r="E22" s="30">
        <f>SUM(E20:E21)</f>
        <v>2073613.270000007</v>
      </c>
      <c r="F22" s="33">
        <f>SUM(F20:F21)</f>
        <v>665693.67000000016</v>
      </c>
      <c r="G22" s="164">
        <f>SUM(G20:H21)</f>
        <v>5062357.93</v>
      </c>
      <c r="H22" s="165"/>
      <c r="I22" s="64">
        <f>SUM(I20:I21)</f>
        <v>933800.01999999804</v>
      </c>
      <c r="J22" s="197">
        <f>SUM(C22:I22)</f>
        <v>12972014.749999998</v>
      </c>
      <c r="K22" s="3"/>
      <c r="L22" s="65">
        <f>SUM(L20:L21)</f>
        <v>460897.76999999932</v>
      </c>
      <c r="M22" s="70">
        <f>SUM(M20:M21)</f>
        <v>4969827.400000006</v>
      </c>
      <c r="N22" s="65">
        <f>SUM(N20:N21)</f>
        <v>10625884.139999995</v>
      </c>
      <c r="O22" s="70">
        <f>SUM(O20:O21)</f>
        <v>1806667.9100000015</v>
      </c>
      <c r="P22" s="65">
        <f>SUM(P20:P21)</f>
        <v>787134.64999999921</v>
      </c>
      <c r="Q22" s="32">
        <f t="shared" si="5"/>
        <v>18650411.870000001</v>
      </c>
      <c r="R22" s="3"/>
      <c r="S22" s="38">
        <f t="shared" si="6"/>
        <v>31622426.619999997</v>
      </c>
      <c r="T22" s="3"/>
    </row>
    <row r="23" spans="1:20" ht="15">
      <c r="A23" s="170"/>
      <c r="B23" s="48" t="s">
        <v>28</v>
      </c>
      <c r="C23" s="33">
        <v>1195309.9900218057</v>
      </c>
      <c r="D23" s="66">
        <v>3060033.064749415</v>
      </c>
      <c r="E23" s="36">
        <v>3021063.4610485225</v>
      </c>
      <c r="F23" s="67">
        <v>2000723.1013819275</v>
      </c>
      <c r="G23" s="160">
        <v>6560336.9670000002</v>
      </c>
      <c r="H23" s="161"/>
      <c r="I23" s="64">
        <v>3972495.6410838724</v>
      </c>
      <c r="J23" s="32">
        <f t="shared" si="3"/>
        <v>19809962.225285545</v>
      </c>
      <c r="K23" s="3"/>
      <c r="L23" s="66">
        <v>452922.50689371745</v>
      </c>
      <c r="M23" s="35">
        <v>6536066.1944670826</v>
      </c>
      <c r="N23" s="68">
        <v>18321510.70282419</v>
      </c>
      <c r="O23" s="35">
        <v>5050330.0922267577</v>
      </c>
      <c r="P23" s="66">
        <v>1134600.1583824935</v>
      </c>
      <c r="Q23" s="32">
        <f t="shared" si="5"/>
        <v>31495429.654794242</v>
      </c>
      <c r="R23" s="3"/>
      <c r="S23" s="38">
        <f t="shared" si="6"/>
        <v>51305391.880079791</v>
      </c>
      <c r="T23" s="3"/>
    </row>
    <row r="24" spans="1:20" ht="15">
      <c r="A24" s="170"/>
      <c r="B24" s="48" t="s">
        <v>29</v>
      </c>
      <c r="C24" s="33">
        <f>C22-C23</f>
        <v>-211523.90002180811</v>
      </c>
      <c r="D24" s="30">
        <f>D22-D23</f>
        <v>192730.70525058219</v>
      </c>
      <c r="E24" s="30">
        <f>E22-E23</f>
        <v>-947450.19104851549</v>
      </c>
      <c r="F24" s="33">
        <f>F22-F23</f>
        <v>-1335029.4313819273</v>
      </c>
      <c r="G24" s="160">
        <f>G22-G23</f>
        <v>-1497979.0370000005</v>
      </c>
      <c r="H24" s="161"/>
      <c r="I24" s="69">
        <f>I22-I23</f>
        <v>-3038695.6210838743</v>
      </c>
      <c r="J24" s="32">
        <f t="shared" si="3"/>
        <v>-6837947.4752855431</v>
      </c>
      <c r="K24" s="3"/>
      <c r="L24" s="66">
        <f>L22-L23</f>
        <v>7975.2631062818691</v>
      </c>
      <c r="M24" s="70">
        <f>M22-M23</f>
        <v>-1566238.7944670767</v>
      </c>
      <c r="N24" s="66">
        <f>N22-N23</f>
        <v>-7695626.5628241953</v>
      </c>
      <c r="O24" s="70">
        <f>O22-O23</f>
        <v>-3243662.1822267561</v>
      </c>
      <c r="P24" s="66">
        <f>P22-P23</f>
        <v>-347465.50838249433</v>
      </c>
      <c r="Q24" s="32">
        <f t="shared" si="5"/>
        <v>-12845017.784794241</v>
      </c>
      <c r="R24" s="3"/>
      <c r="S24" s="38">
        <f t="shared" si="6"/>
        <v>-19682965.260079786</v>
      </c>
      <c r="T24" s="3"/>
    </row>
    <row r="25" spans="1:20" ht="15">
      <c r="A25" s="170"/>
      <c r="B25" s="48" t="s">
        <v>30</v>
      </c>
      <c r="C25" s="33">
        <v>1195309.990021806</v>
      </c>
      <c r="D25" s="65">
        <v>3060033.064749415</v>
      </c>
      <c r="E25" s="71">
        <v>3021063.4610485225</v>
      </c>
      <c r="F25" s="67">
        <v>2000723.1013819275</v>
      </c>
      <c r="G25" s="160">
        <v>6560336.9670000002</v>
      </c>
      <c r="H25" s="161"/>
      <c r="I25" s="72">
        <v>3972495.6410838733</v>
      </c>
      <c r="J25" s="32">
        <f t="shared" si="3"/>
        <v>19809962.225285545</v>
      </c>
      <c r="K25" s="3"/>
      <c r="L25" s="66">
        <v>452922.50689371745</v>
      </c>
      <c r="M25" s="35">
        <v>6536066.1944670826</v>
      </c>
      <c r="N25" s="68">
        <v>18321510.70282419</v>
      </c>
      <c r="O25" s="35">
        <v>5050330.0922267577</v>
      </c>
      <c r="P25" s="66">
        <v>1134600.1583824935</v>
      </c>
      <c r="Q25" s="32">
        <f t="shared" si="5"/>
        <v>31495429.654794242</v>
      </c>
      <c r="R25" s="3"/>
      <c r="S25" s="38">
        <f t="shared" si="6"/>
        <v>51305391.880079791</v>
      </c>
      <c r="T25" s="3"/>
    </row>
    <row r="26" spans="1:20" ht="15">
      <c r="A26" s="170"/>
      <c r="B26" s="73" t="s">
        <v>31</v>
      </c>
      <c r="C26" s="37">
        <f>C22-C25</f>
        <v>-211523.90002180834</v>
      </c>
      <c r="D26" s="74">
        <f>D22-D25</f>
        <v>192730.70525058219</v>
      </c>
      <c r="E26" s="74">
        <f>E22-E25</f>
        <v>-947450.19104851549</v>
      </c>
      <c r="F26" s="37">
        <f>F22-F25</f>
        <v>-1335029.4313819273</v>
      </c>
      <c r="G26" s="160">
        <f>G22-G25</f>
        <v>-1497979.0370000005</v>
      </c>
      <c r="H26" s="161"/>
      <c r="I26" s="75">
        <f>I22-I25</f>
        <v>-3038695.6210838752</v>
      </c>
      <c r="J26" s="32">
        <f t="shared" si="3"/>
        <v>-6837947.475285545</v>
      </c>
      <c r="K26" s="3"/>
      <c r="L26" s="76">
        <f>L22-L25</f>
        <v>7975.2631062818691</v>
      </c>
      <c r="M26" s="143">
        <f>M22-M25</f>
        <v>-1566238.7944670767</v>
      </c>
      <c r="N26" s="76">
        <f>N22-N25</f>
        <v>-7695626.5628241953</v>
      </c>
      <c r="O26" s="143">
        <f>O22-O25</f>
        <v>-3243662.1822267561</v>
      </c>
      <c r="P26" s="76">
        <f>P22-P25</f>
        <v>-347465.50838249433</v>
      </c>
      <c r="Q26" s="77">
        <f t="shared" ref="Q26" si="7">Q22-Q25</f>
        <v>-12845017.784794241</v>
      </c>
      <c r="R26" s="3"/>
      <c r="S26" s="38">
        <f t="shared" si="6"/>
        <v>-19682965.260079786</v>
      </c>
      <c r="T26" s="3"/>
    </row>
    <row r="27" spans="1:20" ht="15.75" thickBot="1">
      <c r="A27" s="172"/>
      <c r="B27" s="78" t="s">
        <v>32</v>
      </c>
      <c r="C27" s="79">
        <f>C22/C25</f>
        <v>0.8230384571470456</v>
      </c>
      <c r="D27" s="80">
        <f>D22/D25</f>
        <v>1.0629832100413479</v>
      </c>
      <c r="E27" s="80">
        <f>E22/E25</f>
        <v>0.6863852073072032</v>
      </c>
      <c r="F27" s="141">
        <f>F22/F25</f>
        <v>0.33272653749046843</v>
      </c>
      <c r="G27" s="166">
        <f>G22/G25</f>
        <v>0.77166126610032704</v>
      </c>
      <c r="H27" s="167"/>
      <c r="I27" s="81">
        <f>I22/I25</f>
        <v>0.23506634226166601</v>
      </c>
      <c r="J27" s="82">
        <f>J22/J25</f>
        <v>0.654822790799795</v>
      </c>
      <c r="K27" s="3"/>
      <c r="L27" s="83">
        <f>L22/L25</f>
        <v>1.0176084495358348</v>
      </c>
      <c r="M27" s="144">
        <f>M22/M25</f>
        <v>0.76036980840357293</v>
      </c>
      <c r="N27" s="83">
        <f>N22/N25</f>
        <v>0.57996768456228098</v>
      </c>
      <c r="O27" s="144">
        <f>O22/O25</f>
        <v>0.35773263866073707</v>
      </c>
      <c r="P27" s="83">
        <f>P22/P25</f>
        <v>0.69375510322698397</v>
      </c>
      <c r="Q27" s="84">
        <f t="shared" ref="Q27" si="8">Q22/Q25</f>
        <v>0.59216248434829755</v>
      </c>
      <c r="R27" s="3"/>
      <c r="S27" s="85">
        <f>S22/S25</f>
        <v>0.61635678943674443</v>
      </c>
      <c r="T27" s="3"/>
    </row>
    <row r="28" spans="1:20" s="1" customFormat="1" ht="15.75" thickBot="1">
      <c r="A28" s="45"/>
      <c r="K28" s="3"/>
      <c r="R28" s="3"/>
      <c r="S28" s="86"/>
      <c r="T28" s="3"/>
    </row>
    <row r="29" spans="1:20" ht="15" customHeight="1">
      <c r="A29" s="157" t="s">
        <v>33</v>
      </c>
      <c r="B29" s="46" t="s">
        <v>18</v>
      </c>
      <c r="C29" s="6">
        <v>236830</v>
      </c>
      <c r="D29" s="87">
        <v>935822</v>
      </c>
      <c r="E29" s="88">
        <v>19543</v>
      </c>
      <c r="F29" s="6">
        <v>735</v>
      </c>
      <c r="G29" s="8">
        <v>3617</v>
      </c>
      <c r="H29" s="9">
        <v>39729</v>
      </c>
      <c r="I29" s="7">
        <v>7993</v>
      </c>
      <c r="J29" s="89">
        <f t="shared" ref="J29:J35" si="9">SUM(C29:I29)</f>
        <v>1244269</v>
      </c>
      <c r="K29" s="3"/>
      <c r="L29" s="10">
        <v>31187</v>
      </c>
      <c r="M29" s="12">
        <v>130</v>
      </c>
      <c r="N29" s="7">
        <v>1478</v>
      </c>
      <c r="O29" s="12">
        <v>301</v>
      </c>
      <c r="P29" s="10">
        <v>520</v>
      </c>
      <c r="Q29" s="6">
        <f t="shared" ref="Q29:Q35" si="10">SUM(L29:P29)</f>
        <v>33616</v>
      </c>
      <c r="R29" s="3"/>
      <c r="S29" s="13">
        <f>J29+Q29</f>
        <v>1277885</v>
      </c>
      <c r="T29" s="3"/>
    </row>
    <row r="30" spans="1:20" ht="15">
      <c r="A30" s="158"/>
      <c r="B30" s="48" t="s">
        <v>19</v>
      </c>
      <c r="C30" s="18">
        <v>26302769</v>
      </c>
      <c r="D30" s="50">
        <v>34566353.549879834</v>
      </c>
      <c r="E30" s="90">
        <v>0</v>
      </c>
      <c r="F30" s="18">
        <v>780215.14507465041</v>
      </c>
      <c r="G30" s="91">
        <v>2438777</v>
      </c>
      <c r="H30" s="19">
        <v>17476840.68</v>
      </c>
      <c r="I30" s="17">
        <v>4787807</v>
      </c>
      <c r="J30" s="92">
        <f t="shared" si="9"/>
        <v>86352762.374954492</v>
      </c>
      <c r="K30" s="3"/>
      <c r="L30" s="25">
        <v>2105058</v>
      </c>
      <c r="M30" s="27">
        <v>36051012.299999997</v>
      </c>
      <c r="N30" s="16">
        <v>112563647.54055201</v>
      </c>
      <c r="O30" s="27">
        <v>733809.90280000027</v>
      </c>
      <c r="P30" s="25">
        <v>2706448.071</v>
      </c>
      <c r="Q30" s="15">
        <f t="shared" si="10"/>
        <v>154159975.81435201</v>
      </c>
      <c r="R30" s="3"/>
      <c r="S30" s="22">
        <f t="shared" ref="S30:S36" si="11">J30+Q30</f>
        <v>240512738.1893065</v>
      </c>
      <c r="T30" s="3"/>
    </row>
    <row r="31" spans="1:20" ht="15">
      <c r="A31" s="158"/>
      <c r="B31" s="48" t="s">
        <v>20</v>
      </c>
      <c r="C31" s="15">
        <v>0</v>
      </c>
      <c r="D31" s="50">
        <v>3978.9420750262129</v>
      </c>
      <c r="E31" s="93">
        <v>37866</v>
      </c>
      <c r="F31" s="15">
        <v>61.589650567999996</v>
      </c>
      <c r="G31" s="24">
        <v>848.51853213464176</v>
      </c>
      <c r="H31" s="19">
        <v>7174.7940716567573</v>
      </c>
      <c r="I31" s="16">
        <v>799.30000000000007</v>
      </c>
      <c r="J31" s="94">
        <f t="shared" si="9"/>
        <v>50729.144329385614</v>
      </c>
      <c r="K31" s="3"/>
      <c r="L31" s="25">
        <v>0</v>
      </c>
      <c r="M31" s="27">
        <v>5402.8290000000006</v>
      </c>
      <c r="N31" s="16">
        <v>19631.125327026664</v>
      </c>
      <c r="O31" s="27">
        <v>226.42700000000011</v>
      </c>
      <c r="P31" s="25">
        <v>837.57900004860767</v>
      </c>
      <c r="Q31" s="15">
        <f t="shared" si="10"/>
        <v>26097.960327075274</v>
      </c>
      <c r="R31" s="3"/>
      <c r="S31" s="22">
        <f>J31+Q31</f>
        <v>76827.104656460884</v>
      </c>
      <c r="T31" s="3"/>
    </row>
    <row r="32" spans="1:20" ht="15">
      <c r="A32" s="158"/>
      <c r="B32" s="48" t="s">
        <v>21</v>
      </c>
      <c r="C32" s="95">
        <v>0</v>
      </c>
      <c r="D32" s="96">
        <v>1261710.1400000001</v>
      </c>
      <c r="E32" s="66">
        <v>972500</v>
      </c>
      <c r="F32" s="95">
        <v>25725</v>
      </c>
      <c r="G32" s="160">
        <v>3777727.48</v>
      </c>
      <c r="H32" s="161"/>
      <c r="I32" s="36">
        <v>282000</v>
      </c>
      <c r="J32" s="97">
        <f t="shared" si="9"/>
        <v>6319662.6200000001</v>
      </c>
      <c r="K32" s="3"/>
      <c r="L32" s="66">
        <v>0</v>
      </c>
      <c r="M32" s="35">
        <v>2548564.83</v>
      </c>
      <c r="N32" s="66">
        <v>6123623.8938000007</v>
      </c>
      <c r="O32" s="35">
        <v>160021.36000000002</v>
      </c>
      <c r="P32" s="66">
        <v>336112.22000000003</v>
      </c>
      <c r="Q32" s="32">
        <f t="shared" si="10"/>
        <v>9168322.3037999999</v>
      </c>
      <c r="R32" s="3"/>
      <c r="S32" s="38">
        <f t="shared" si="11"/>
        <v>15487984.923799999</v>
      </c>
      <c r="T32" s="3"/>
    </row>
    <row r="33" spans="1:20" ht="15">
      <c r="A33" s="158"/>
      <c r="B33" s="48" t="s">
        <v>22</v>
      </c>
      <c r="C33" s="95">
        <v>983786.08999999764</v>
      </c>
      <c r="D33" s="96">
        <v>1991053.6299999971</v>
      </c>
      <c r="E33" s="66">
        <v>1101113.270000007</v>
      </c>
      <c r="F33" s="95">
        <v>639968.67000000016</v>
      </c>
      <c r="G33" s="160">
        <v>1284630.45</v>
      </c>
      <c r="H33" s="161"/>
      <c r="I33" s="36">
        <v>651800.01999999804</v>
      </c>
      <c r="J33" s="97">
        <f t="shared" si="9"/>
        <v>6652352.1299999999</v>
      </c>
      <c r="K33" s="3"/>
      <c r="L33" s="66">
        <v>460897.76999999932</v>
      </c>
      <c r="M33" s="35">
        <v>2421262.5700000059</v>
      </c>
      <c r="N33" s="66">
        <v>4502260.2461999943</v>
      </c>
      <c r="O33" s="35">
        <v>1646646.5500000014</v>
      </c>
      <c r="P33" s="66">
        <v>451022.42999999912</v>
      </c>
      <c r="Q33" s="32">
        <f t="shared" si="10"/>
        <v>9482089.5662000012</v>
      </c>
      <c r="R33" s="3"/>
      <c r="S33" s="38">
        <f t="shared" si="11"/>
        <v>16134441.696200002</v>
      </c>
      <c r="T33" s="3"/>
    </row>
    <row r="34" spans="1:20" ht="15">
      <c r="A34" s="158"/>
      <c r="B34" s="48" t="s">
        <v>23</v>
      </c>
      <c r="C34" s="95">
        <f>SUM(C32:C33)</f>
        <v>983786.08999999764</v>
      </c>
      <c r="D34" s="98">
        <f>SUM(D32:D33)</f>
        <v>3252763.7699999972</v>
      </c>
      <c r="E34" s="98">
        <f>SUM(E32:E33)</f>
        <v>2073613.270000007</v>
      </c>
      <c r="F34" s="95">
        <f>SUM(F32:F33)</f>
        <v>665693.67000000016</v>
      </c>
      <c r="G34" s="160">
        <f>SUM(G32:H33)</f>
        <v>5062357.93</v>
      </c>
      <c r="H34" s="161"/>
      <c r="I34" s="99">
        <f>SUM(I32:I33)</f>
        <v>933800.01999999804</v>
      </c>
      <c r="J34" s="97">
        <f t="shared" si="9"/>
        <v>12972014.749999998</v>
      </c>
      <c r="K34" s="3"/>
      <c r="L34" s="34">
        <f>SUM(L32:L33)</f>
        <v>460897.76999999932</v>
      </c>
      <c r="M34" s="70">
        <f>SUM(M32:M33)</f>
        <v>4969827.400000006</v>
      </c>
      <c r="N34" s="34">
        <f>SUM(N32:N33)</f>
        <v>10625884.139999995</v>
      </c>
      <c r="O34" s="70">
        <f>SUM(O32:O33)</f>
        <v>1806667.9100000015</v>
      </c>
      <c r="P34" s="34">
        <f>SUM(P32:P33)</f>
        <v>787134.64999999921</v>
      </c>
      <c r="Q34" s="32">
        <f t="shared" si="10"/>
        <v>18650411.870000001</v>
      </c>
      <c r="R34" s="3"/>
      <c r="S34" s="38">
        <f t="shared" si="11"/>
        <v>31622426.619999997</v>
      </c>
      <c r="T34" s="3"/>
    </row>
    <row r="35" spans="1:20" ht="15">
      <c r="A35" s="158"/>
      <c r="B35" s="48" t="s">
        <v>34</v>
      </c>
      <c r="C35" s="33">
        <v>1195309.9900218057</v>
      </c>
      <c r="D35" s="66">
        <v>3060033.064749415</v>
      </c>
      <c r="E35" s="36">
        <v>3021063.4610485225</v>
      </c>
      <c r="F35" s="67">
        <v>2000723.1013819275</v>
      </c>
      <c r="G35" s="160">
        <v>6560336.9670000002</v>
      </c>
      <c r="H35" s="161"/>
      <c r="I35" s="36">
        <v>3972495.6410838724</v>
      </c>
      <c r="J35" s="32">
        <f t="shared" si="9"/>
        <v>19809962.225285545</v>
      </c>
      <c r="K35" s="3"/>
      <c r="L35" s="66">
        <v>452922.50689371745</v>
      </c>
      <c r="M35" s="35">
        <v>6536066.1944670826</v>
      </c>
      <c r="N35" s="68">
        <v>18321510.70282419</v>
      </c>
      <c r="O35" s="35">
        <v>5050330.0922267577</v>
      </c>
      <c r="P35" s="66">
        <v>1134600.1583824935</v>
      </c>
      <c r="Q35" s="32">
        <f t="shared" si="10"/>
        <v>31495429.654794242</v>
      </c>
      <c r="R35" s="3"/>
      <c r="S35" s="38">
        <f t="shared" si="11"/>
        <v>51305391.880079791</v>
      </c>
      <c r="T35" s="3"/>
    </row>
    <row r="36" spans="1:20" ht="15.75" thickBot="1">
      <c r="A36" s="159"/>
      <c r="B36" s="78" t="s">
        <v>35</v>
      </c>
      <c r="C36" s="100">
        <f>C34-C35</f>
        <v>-211523.90002180811</v>
      </c>
      <c r="D36" s="142">
        <f>D34-D35</f>
        <v>192730.70525058219</v>
      </c>
      <c r="E36" s="142">
        <f>E34-E35</f>
        <v>-947450.19104851549</v>
      </c>
      <c r="F36" s="100">
        <f>F34-F35</f>
        <v>-1335029.4313819273</v>
      </c>
      <c r="G36" s="162">
        <f>G34-G35</f>
        <v>-1497979.0370000005</v>
      </c>
      <c r="H36" s="163"/>
      <c r="I36" s="101">
        <f>I34-I35</f>
        <v>-3038695.6210838743</v>
      </c>
      <c r="J36" s="102">
        <f>J34-J35</f>
        <v>-6837947.4752855469</v>
      </c>
      <c r="K36" s="3"/>
      <c r="L36" s="43">
        <f>L34-L35</f>
        <v>7975.2631062818691</v>
      </c>
      <c r="M36" s="139">
        <f>M34-M35</f>
        <v>-1566238.7944670767</v>
      </c>
      <c r="N36" s="43">
        <f>N34-N35</f>
        <v>-7695626.5628241953</v>
      </c>
      <c r="O36" s="139">
        <f>O34-O35</f>
        <v>-3243662.1822267561</v>
      </c>
      <c r="P36" s="43">
        <f>P34-P35</f>
        <v>-347465.50838249433</v>
      </c>
      <c r="Q36" s="41">
        <f t="shared" ref="Q36" si="12">Q34-Q35</f>
        <v>-12845017.784794241</v>
      </c>
      <c r="R36" s="3"/>
      <c r="S36" s="44">
        <f t="shared" si="11"/>
        <v>-19682965.260079786</v>
      </c>
      <c r="T36" s="3"/>
    </row>
    <row r="37" spans="1:20" s="1" customFormat="1"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</row>
    <row r="38" spans="1:20" s="1" customFormat="1">
      <c r="C38" s="103"/>
      <c r="D38" s="103"/>
      <c r="E38" s="155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</row>
    <row r="39" spans="1:20" s="1" customFormat="1" ht="15">
      <c r="A39" s="105" t="s">
        <v>36</v>
      </c>
      <c r="C39" s="106" t="s">
        <v>37</v>
      </c>
      <c r="D39" s="106" t="s">
        <v>38</v>
      </c>
      <c r="E39" s="104"/>
      <c r="J39" s="86"/>
    </row>
    <row r="40" spans="1:20" s="1" customFormat="1">
      <c r="A40" s="1" t="s">
        <v>39</v>
      </c>
      <c r="C40" s="107">
        <v>3178352.609999998</v>
      </c>
      <c r="D40" s="108">
        <f>SUM([1]Summary!$E$44:$E$45)</f>
        <v>3449112</v>
      </c>
      <c r="E40" s="104"/>
      <c r="F40" s="104"/>
      <c r="J40" s="1" t="s">
        <v>40</v>
      </c>
    </row>
    <row r="41" spans="1:20" s="1" customFormat="1">
      <c r="A41" s="1" t="s">
        <v>41</v>
      </c>
      <c r="C41" s="107">
        <v>400171.6</v>
      </c>
      <c r="D41" s="108">
        <v>400000</v>
      </c>
      <c r="E41" s="104"/>
      <c r="F41" s="104"/>
    </row>
    <row r="42" spans="1:20" s="1" customFormat="1">
      <c r="A42" s="1" t="s">
        <v>42</v>
      </c>
      <c r="C42" s="107">
        <v>371639.95999999967</v>
      </c>
      <c r="D42" s="108">
        <f>[2]Costs!$C$81</f>
        <v>1500000</v>
      </c>
      <c r="E42" s="107"/>
      <c r="F42" s="104"/>
    </row>
    <row r="43" spans="1:20" s="1" customFormat="1">
      <c r="A43" s="1" t="s">
        <v>43</v>
      </c>
      <c r="C43" s="156">
        <v>790496.7899999998</v>
      </c>
      <c r="D43" s="108">
        <f>[2]Costs!$C$82</f>
        <v>1500000</v>
      </c>
      <c r="E43" s="107"/>
      <c r="F43" s="104"/>
    </row>
    <row r="44" spans="1:20" s="1" customFormat="1">
      <c r="A44" s="1" t="s">
        <v>44</v>
      </c>
      <c r="C44" s="107">
        <v>377582.00000000035</v>
      </c>
      <c r="D44" s="108">
        <v>1500000</v>
      </c>
      <c r="E44" s="107"/>
    </row>
    <row r="45" spans="1:20" s="1" customFormat="1">
      <c r="A45" s="1" t="s">
        <v>45</v>
      </c>
      <c r="C45" s="107">
        <v>4160100.86</v>
      </c>
      <c r="D45" s="108">
        <v>4500000</v>
      </c>
      <c r="E45" s="107"/>
      <c r="F45" s="104"/>
    </row>
    <row r="46" spans="1:20" s="1" customFormat="1">
      <c r="A46" s="1" t="s">
        <v>46</v>
      </c>
      <c r="C46" s="107">
        <v>964166.44</v>
      </c>
      <c r="D46" s="108">
        <v>1100000</v>
      </c>
      <c r="E46" s="107"/>
    </row>
    <row r="47" spans="1:20" s="1" customFormat="1">
      <c r="A47" s="1" t="s">
        <v>47</v>
      </c>
      <c r="C47" s="107">
        <v>886425.22999999975</v>
      </c>
      <c r="D47" s="108">
        <f>[2]Costs!$C$78</f>
        <v>630962.81106182397</v>
      </c>
      <c r="E47" s="107"/>
    </row>
    <row r="48" spans="1:20" s="1" customFormat="1" ht="16.5">
      <c r="A48" s="1" t="s">
        <v>48</v>
      </c>
      <c r="C48" s="107">
        <v>3751786.1000000103</v>
      </c>
      <c r="D48" s="108">
        <v>4000000</v>
      </c>
      <c r="E48" s="109"/>
    </row>
    <row r="49" spans="2:20" s="1" customFormat="1" ht="15">
      <c r="B49" s="110" t="s">
        <v>49</v>
      </c>
      <c r="C49" s="111">
        <f>SUM(C40:C48)</f>
        <v>14880721.590000007</v>
      </c>
      <c r="D49" s="112">
        <f>SUM(D40:D48)</f>
        <v>18580074.811061822</v>
      </c>
      <c r="E49" s="111"/>
    </row>
    <row r="50" spans="2:20" s="1" customFormat="1"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</row>
    <row r="51" spans="2:20" s="1" customFormat="1"/>
    <row r="52" spans="2:20" s="1" customFormat="1"/>
    <row r="53" spans="2:20" s="1" customFormat="1"/>
  </sheetData>
  <mergeCells count="38">
    <mergeCell ref="Q6:Q7"/>
    <mergeCell ref="A1:S2"/>
    <mergeCell ref="C5:J5"/>
    <mergeCell ref="L5:Q5"/>
    <mergeCell ref="C6:C7"/>
    <mergeCell ref="D6:D7"/>
    <mergeCell ref="E6:E7"/>
    <mergeCell ref="F6:F7"/>
    <mergeCell ref="G6:H6"/>
    <mergeCell ref="I6:I7"/>
    <mergeCell ref="J6:J7"/>
    <mergeCell ref="G27:H27"/>
    <mergeCell ref="S6:S7"/>
    <mergeCell ref="A8:A13"/>
    <mergeCell ref="G11:H11"/>
    <mergeCell ref="G12:H12"/>
    <mergeCell ref="G13:H13"/>
    <mergeCell ref="A15:A27"/>
    <mergeCell ref="G17:H17"/>
    <mergeCell ref="G18:H18"/>
    <mergeCell ref="G20:H20"/>
    <mergeCell ref="G21:H21"/>
    <mergeCell ref="L6:L7"/>
    <mergeCell ref="M6:M7"/>
    <mergeCell ref="N6:N7"/>
    <mergeCell ref="O6:O7"/>
    <mergeCell ref="P6:P7"/>
    <mergeCell ref="G22:H22"/>
    <mergeCell ref="G23:H23"/>
    <mergeCell ref="G24:H24"/>
    <mergeCell ref="G25:H25"/>
    <mergeCell ref="G26:H26"/>
    <mergeCell ref="A29:A36"/>
    <mergeCell ref="G32:H32"/>
    <mergeCell ref="G33:H33"/>
    <mergeCell ref="G34:H34"/>
    <mergeCell ref="G35:H35"/>
    <mergeCell ref="G36:H36"/>
  </mergeCells>
  <pageMargins left="0.7" right="0.7" top="0.75" bottom="0.75" header="0.3" footer="0.3"/>
  <pageSetup orientation="portrait" r:id="rId1"/>
  <ignoredErrors>
    <ignoredError sqref="C13:Q14 C20:Q28 C18:I18 K18:P18 C16:Q17 C15:F15 I15:Q15 C30:Q30 C29:F29 I29:Q29 C19:D19 F19:Q19 C32:Q36 C31:D31 F31:Q31" formulaRange="1"/>
    <ignoredError sqref="J18 Q18" formula="1" formulaRange="1"/>
    <ignoredError sqref="S1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A0465-6542-40B6-95D4-87EC03F8B2B2}">
  <dimension ref="B3:M22"/>
  <sheetViews>
    <sheetView zoomScale="80" zoomScaleNormal="80" workbookViewId="0">
      <selection activeCell="B3" sqref="B3:I22"/>
    </sheetView>
  </sheetViews>
  <sheetFormatPr defaultColWidth="9.140625" defaultRowHeight="14.25"/>
  <cols>
    <col min="1" max="1" width="9.140625" style="114"/>
    <col min="2" max="2" width="34.85546875" style="114" customWidth="1"/>
    <col min="3" max="3" width="22.42578125" style="114" customWidth="1"/>
    <col min="4" max="4" width="21.42578125" style="114" customWidth="1"/>
    <col min="5" max="5" width="10.7109375" style="114" bestFit="1" customWidth="1"/>
    <col min="6" max="6" width="2.42578125" style="114" customWidth="1"/>
    <col min="7" max="7" width="17" style="114" bestFit="1" customWidth="1"/>
    <col min="8" max="8" width="14.85546875" style="114" bestFit="1" customWidth="1"/>
    <col min="9" max="9" width="10" style="114" bestFit="1" customWidth="1"/>
    <col min="10" max="12" width="9.140625" style="114"/>
    <col min="13" max="13" width="14.28515625" style="114" bestFit="1" customWidth="1"/>
    <col min="14" max="16384" width="9.140625" style="114"/>
  </cols>
  <sheetData>
    <row r="3" spans="2:13" ht="18">
      <c r="B3" s="113" t="s">
        <v>63</v>
      </c>
      <c r="C3" s="1"/>
      <c r="D3" s="1"/>
      <c r="E3" s="1"/>
      <c r="F3" s="1"/>
      <c r="G3" s="1"/>
      <c r="H3" s="1"/>
      <c r="I3" s="1"/>
    </row>
    <row r="4" spans="2:13" ht="16.5">
      <c r="B4" s="115"/>
      <c r="C4" s="115"/>
      <c r="D4" s="1"/>
      <c r="E4" s="1"/>
      <c r="F4" s="1"/>
      <c r="G4" s="1"/>
      <c r="H4" s="1"/>
      <c r="I4" s="1"/>
    </row>
    <row r="5" spans="2:13" ht="15">
      <c r="B5" s="105" t="s">
        <v>50</v>
      </c>
      <c r="C5" s="105" t="s">
        <v>57</v>
      </c>
      <c r="D5" s="105" t="s">
        <v>59</v>
      </c>
      <c r="E5" s="106" t="s">
        <v>51</v>
      </c>
      <c r="F5" s="105"/>
      <c r="G5" s="105" t="s">
        <v>58</v>
      </c>
      <c r="H5" s="106" t="s">
        <v>27</v>
      </c>
      <c r="I5" s="106" t="s">
        <v>32</v>
      </c>
      <c r="M5" s="116"/>
    </row>
    <row r="6" spans="2:13">
      <c r="B6" s="1" t="s">
        <v>9</v>
      </c>
      <c r="C6" s="117">
        <f>Table!C17</f>
        <v>38096432</v>
      </c>
      <c r="D6" s="117">
        <f>Table!C16</f>
        <v>26302769</v>
      </c>
      <c r="E6" s="118">
        <f>Table!C18</f>
        <v>0.69042604829764631</v>
      </c>
      <c r="F6" s="119"/>
      <c r="G6" s="107">
        <f>Table!C25</f>
        <v>1195309.990021806</v>
      </c>
      <c r="H6" s="120">
        <f>Table!C22</f>
        <v>983786.08999999764</v>
      </c>
      <c r="I6" s="118">
        <f>Table!C27</f>
        <v>0.8230384571470456</v>
      </c>
      <c r="M6" s="116"/>
    </row>
    <row r="7" spans="2:13">
      <c r="B7" s="1" t="s">
        <v>3</v>
      </c>
      <c r="C7" s="117">
        <f>Table!D17</f>
        <v>18031408</v>
      </c>
      <c r="D7" s="117">
        <f>Table!D16</f>
        <v>34566353.549879834</v>
      </c>
      <c r="E7" s="118">
        <f>Table!D18</f>
        <v>1.9170080090184767</v>
      </c>
      <c r="F7" s="119"/>
      <c r="G7" s="120">
        <f>Table!D25</f>
        <v>3060033.064749415</v>
      </c>
      <c r="H7" s="120">
        <f>Table!D22</f>
        <v>3252763.7699999972</v>
      </c>
      <c r="I7" s="118">
        <f>Table!D27</f>
        <v>1.0629832100413479</v>
      </c>
      <c r="M7" s="116"/>
    </row>
    <row r="8" spans="2:13">
      <c r="B8" s="1" t="s">
        <v>60</v>
      </c>
      <c r="C8" s="117">
        <f>Table!E17</f>
        <v>4876638</v>
      </c>
      <c r="D8" s="117">
        <f>Table!E16</f>
        <v>0</v>
      </c>
      <c r="E8" s="118">
        <f>Table!E18</f>
        <v>0</v>
      </c>
      <c r="F8" s="119"/>
      <c r="G8" s="120">
        <f>Table!E25</f>
        <v>3021063.4610485225</v>
      </c>
      <c r="H8" s="120">
        <f>Table!E22</f>
        <v>2073613.270000007</v>
      </c>
      <c r="I8" s="118">
        <f>Table!E27</f>
        <v>0.6863852073072032</v>
      </c>
      <c r="M8" s="116"/>
    </row>
    <row r="9" spans="2:13">
      <c r="B9" s="1" t="s">
        <v>5</v>
      </c>
      <c r="C9" s="117">
        <f>Table!F17</f>
        <v>8478877</v>
      </c>
      <c r="D9" s="117">
        <f>Table!F16</f>
        <v>780215.14507465041</v>
      </c>
      <c r="E9" s="118">
        <f>Table!F18</f>
        <v>9.2018688922442249E-2</v>
      </c>
      <c r="F9" s="121"/>
      <c r="G9" s="120">
        <f>Table!F25</f>
        <v>2000723.1013819275</v>
      </c>
      <c r="H9" s="120">
        <f>Table!F22</f>
        <v>665693.67000000016</v>
      </c>
      <c r="I9" s="118">
        <f>Table!F27</f>
        <v>0.33272653749046843</v>
      </c>
    </row>
    <row r="10" spans="2:13">
      <c r="B10" s="1" t="s">
        <v>52</v>
      </c>
      <c r="C10" s="117">
        <f>Table!G17</f>
        <v>19212617</v>
      </c>
      <c r="D10" s="117">
        <f>SUM(Table!G16:H16)</f>
        <v>19915617.68</v>
      </c>
      <c r="E10" s="118">
        <f>Table!G18</f>
        <v>1.0365905737880476</v>
      </c>
      <c r="F10" s="119"/>
      <c r="G10" s="107">
        <f>Table!G25</f>
        <v>6560336.9670000002</v>
      </c>
      <c r="H10" s="120">
        <f>Table!G22</f>
        <v>5062357.93</v>
      </c>
      <c r="I10" s="118">
        <f>Table!G27</f>
        <v>0.77166126610032704</v>
      </c>
      <c r="M10" s="116"/>
    </row>
    <row r="11" spans="2:13">
      <c r="B11" s="1" t="s">
        <v>53</v>
      </c>
      <c r="C11" s="117">
        <f>Table!I17</f>
        <v>6722253</v>
      </c>
      <c r="D11" s="117">
        <f>Table!I16</f>
        <v>4787807</v>
      </c>
      <c r="E11" s="118">
        <f>Table!I18</f>
        <v>0.71223249110082587</v>
      </c>
      <c r="F11" s="119"/>
      <c r="G11" s="120">
        <f>Table!I25</f>
        <v>3972495.6410838733</v>
      </c>
      <c r="H11" s="120">
        <f>Table!I22</f>
        <v>933800.01999999804</v>
      </c>
      <c r="I11" s="118">
        <f>Table!I27</f>
        <v>0.23506634226166601</v>
      </c>
      <c r="M11" s="116"/>
    </row>
    <row r="12" spans="2:13" ht="15">
      <c r="B12" s="122" t="s">
        <v>0</v>
      </c>
      <c r="C12" s="123">
        <f>Table!J17</f>
        <v>95418225</v>
      </c>
      <c r="D12" s="123">
        <f>Table!J16</f>
        <v>86352762.374954492</v>
      </c>
      <c r="E12" s="124">
        <f>Table!J18</f>
        <v>0.90499233636922605</v>
      </c>
      <c r="F12" s="125"/>
      <c r="G12" s="126">
        <f>Table!J25</f>
        <v>19809962.225285545</v>
      </c>
      <c r="H12" s="126">
        <f>Table!J22</f>
        <v>12972014.749999998</v>
      </c>
      <c r="I12" s="124">
        <f>Table!J27</f>
        <v>0.654822790799795</v>
      </c>
    </row>
    <row r="13" spans="2:13" ht="15">
      <c r="B13" s="127"/>
      <c r="C13" s="128"/>
      <c r="D13" s="128"/>
      <c r="E13" s="129"/>
      <c r="F13" s="130"/>
      <c r="G13" s="131"/>
      <c r="H13" s="131"/>
      <c r="I13" s="129"/>
    </row>
    <row r="14" spans="2:13">
      <c r="B14" s="1" t="s">
        <v>9</v>
      </c>
      <c r="C14" s="117">
        <f>Table!L17</f>
        <v>13560787</v>
      </c>
      <c r="D14" s="117">
        <f>Table!L16</f>
        <v>2105058</v>
      </c>
      <c r="E14" s="118">
        <f>Table!L18</f>
        <v>0.1552312561210496</v>
      </c>
      <c r="F14" s="119"/>
      <c r="G14" s="120">
        <f>Table!L25</f>
        <v>452922.50689371745</v>
      </c>
      <c r="H14" s="120">
        <f>Table!L22</f>
        <v>460897.76999999932</v>
      </c>
      <c r="I14" s="118">
        <f>Table!L27</f>
        <v>1.0176084495358348</v>
      </c>
    </row>
    <row r="15" spans="2:13">
      <c r="B15" s="1" t="s">
        <v>54</v>
      </c>
      <c r="C15" s="117">
        <f>Table!M17</f>
        <v>49985829</v>
      </c>
      <c r="D15" s="117">
        <f>Table!M16</f>
        <v>36051012.299999997</v>
      </c>
      <c r="E15" s="118">
        <f>Table!M18</f>
        <v>0.72122465549185943</v>
      </c>
      <c r="F15" s="119"/>
      <c r="G15" s="120">
        <f>Table!M25</f>
        <v>6536066.1944670826</v>
      </c>
      <c r="H15" s="120">
        <f>Table!M22</f>
        <v>4969827.400000006</v>
      </c>
      <c r="I15" s="118">
        <f>Table!M27</f>
        <v>0.76036980840357293</v>
      </c>
    </row>
    <row r="16" spans="2:13">
      <c r="B16" s="1" t="s">
        <v>55</v>
      </c>
      <c r="C16" s="117">
        <f>Table!N17</f>
        <v>246041956</v>
      </c>
      <c r="D16" s="117">
        <f>Table!N16</f>
        <v>112563647.54055201</v>
      </c>
      <c r="E16" s="118">
        <f>Table!N18</f>
        <v>0.45749777546294584</v>
      </c>
      <c r="F16" s="119"/>
      <c r="G16" s="120">
        <f>Table!N25</f>
        <v>18321510.70282419</v>
      </c>
      <c r="H16" s="120">
        <f>Table!N22</f>
        <v>10625884.139999995</v>
      </c>
      <c r="I16" s="118">
        <f>Table!N27</f>
        <v>0.57996768456228098</v>
      </c>
    </row>
    <row r="17" spans="2:9">
      <c r="B17" s="1" t="s">
        <v>56</v>
      </c>
      <c r="C17" s="117">
        <f>Table!O17</f>
        <v>22176580</v>
      </c>
      <c r="D17" s="117">
        <f>Table!O16</f>
        <v>733809.90280000027</v>
      </c>
      <c r="E17" s="118">
        <f>Table!O18</f>
        <v>3.3089407961011133E-2</v>
      </c>
      <c r="F17" s="119"/>
      <c r="G17" s="120">
        <f>Table!O25</f>
        <v>5050330.0922267577</v>
      </c>
      <c r="H17" s="120">
        <f>Table!O22</f>
        <v>1806667.9100000015</v>
      </c>
      <c r="I17" s="118">
        <f>Table!O27</f>
        <v>0.35773263866073707</v>
      </c>
    </row>
    <row r="18" spans="2:9">
      <c r="B18" s="1" t="s">
        <v>13</v>
      </c>
      <c r="C18" s="117">
        <f>Table!P17</f>
        <v>4340660</v>
      </c>
      <c r="D18" s="117">
        <f>Table!P16</f>
        <v>2706448.071</v>
      </c>
      <c r="E18" s="118">
        <f>Table!P18</f>
        <v>0.62351072670976304</v>
      </c>
      <c r="F18" s="119"/>
      <c r="G18" s="120">
        <f>Table!P25</f>
        <v>1134600.1583824935</v>
      </c>
      <c r="H18" s="120">
        <f>Table!P22</f>
        <v>787134.64999999921</v>
      </c>
      <c r="I18" s="118">
        <f>Table!P27</f>
        <v>0.69375510322698397</v>
      </c>
    </row>
    <row r="19" spans="2:9" ht="15">
      <c r="B19" s="122" t="s">
        <v>1</v>
      </c>
      <c r="C19" s="123">
        <f>Table!Q17</f>
        <v>336105812</v>
      </c>
      <c r="D19" s="123">
        <f>Table!Q16</f>
        <v>154159975.81435201</v>
      </c>
      <c r="E19" s="124">
        <f>Table!Q18</f>
        <v>0.45866501057218256</v>
      </c>
      <c r="F19" s="125"/>
      <c r="G19" s="126">
        <f>Table!Q25</f>
        <v>31495429.654794242</v>
      </c>
      <c r="H19" s="126">
        <f>Table!Q22</f>
        <v>18650411.870000001</v>
      </c>
      <c r="I19" s="124">
        <f>Table!Q27</f>
        <v>0.59216248434829755</v>
      </c>
    </row>
    <row r="20" spans="2:9">
      <c r="B20" s="1"/>
      <c r="C20" s="132"/>
      <c r="D20" s="132"/>
      <c r="E20" s="133"/>
      <c r="F20" s="1"/>
      <c r="G20" s="134"/>
      <c r="H20" s="1"/>
      <c r="I20" s="133"/>
    </row>
    <row r="21" spans="2:9" ht="15">
      <c r="B21" s="135" t="s">
        <v>49</v>
      </c>
      <c r="C21" s="136">
        <f>Table!S17</f>
        <v>431524037</v>
      </c>
      <c r="D21" s="136">
        <f>Table!S16</f>
        <v>240512738.1893065</v>
      </c>
      <c r="E21" s="129">
        <f>Table!S18</f>
        <v>0.55735652609615005</v>
      </c>
      <c r="F21" s="1"/>
      <c r="G21" s="131">
        <f>Table!S25</f>
        <v>51305391.880079791</v>
      </c>
      <c r="H21" s="131">
        <f>Table!S22</f>
        <v>31622426.619999997</v>
      </c>
      <c r="I21" s="129">
        <f>Table!S27</f>
        <v>0.61635678943674443</v>
      </c>
    </row>
    <row r="22" spans="2:9" ht="21.75" customHeight="1">
      <c r="B22" s="137" t="s">
        <v>61</v>
      </c>
      <c r="C22" s="1"/>
      <c r="D22" s="1"/>
      <c r="E22" s="1"/>
      <c r="F22" s="1"/>
      <c r="G22" s="1"/>
      <c r="H22" s="1"/>
      <c r="I22" s="1"/>
    </row>
  </sheetData>
  <pageMargins left="0.7" right="0.7" top="0.75" bottom="0.75" header="0.3" footer="0.3"/>
  <ignoredErrors>
    <ignoredError sqref="D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Metz, Kerri Ann</dc:creator>
  <cp:lastModifiedBy>Metz, Kerri Ann</cp:lastModifiedBy>
  <dcterms:created xsi:type="dcterms:W3CDTF">2020-10-22T17:41:20Z</dcterms:created>
  <dcterms:modified xsi:type="dcterms:W3CDTF">2021-02-12T02:17:52Z</dcterms:modified>
</cp:coreProperties>
</file>