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19B81B1A-A272-4B92-9821-4AEC1114C779}" xr6:coauthVersionLast="36" xr6:coauthVersionMax="36" xr10:uidLastSave="{00000000-0000-0000-0000-000000000000}"/>
  <bookViews>
    <workbookView xWindow="-25536" yWindow="876" windowWidth="48120" windowHeight="11508" xr2:uid="{00000000-000D-0000-FFFF-FFFF00000000}"/>
  </bookViews>
  <sheets>
    <sheet name="DPP-SPA-MBR-3, Sch 2, WP 1" sheetId="5" r:id="rId1"/>
    <sheet name="DPP-SPA-MBR-3, Sch 2, WP 2" sheetId="2" r:id="rId2"/>
    <sheet name="DPP-SPA-MBR-3, Sch 2, WP 3" sheetId="3" r:id="rId3"/>
    <sheet name="DPP-SPA-MBR-3, Sch 2, WP 4" sheetId="4" r:id="rId4"/>
  </sheets>
  <externalReferences>
    <externalReference r:id="rId5"/>
  </externalReferences>
  <definedNames>
    <definedName name="_13Mos" localSheetId="0">#REF!</definedName>
    <definedName name="_13Mos" localSheetId="1">#REF!</definedName>
    <definedName name="_13Mos" localSheetId="2">#REF!</definedName>
    <definedName name="_13Mos" localSheetId="3">#REF!</definedName>
    <definedName name="_13Mos">#REF!</definedName>
    <definedName name="_A_ActualCapStr_Dtl_99" localSheetId="0">'[1]LIP-ELS-3 wp 2'!#REF!</definedName>
    <definedName name="_A_ActualCapStr_Dtl_99" localSheetId="1">'[1]LIP-ELS-3 wp 2'!#REF!</definedName>
    <definedName name="_A_ActualCapStr_Dtl_99" localSheetId="2">'[1]LIP-ELS-3 wp 2'!#REF!</definedName>
    <definedName name="_A_ActualCapStr_Dtl_99" localSheetId="3">'[1]LIP-ELS-3 wp 2'!#REF!</definedName>
    <definedName name="_A_ActualCapStr_Dtl_99">'[1]LIP-ELS-3 wp 2'!#REF!</definedName>
    <definedName name="_APR99" localSheetId="0">#REF!</definedName>
    <definedName name="_APR99" localSheetId="1">#REF!</definedName>
    <definedName name="_APR99" localSheetId="2">#REF!</definedName>
    <definedName name="_APR99" localSheetId="3">#REF!</definedName>
    <definedName name="_APR99">#REF!</definedName>
    <definedName name="_AUG99" localSheetId="0">#REF!</definedName>
    <definedName name="_AUG99" localSheetId="1">#REF!</definedName>
    <definedName name="_AUG99" localSheetId="2">#REF!</definedName>
    <definedName name="_AUG99" localSheetId="3">#REF!</definedName>
    <definedName name="_AUG99">#REF!</definedName>
    <definedName name="_B_CAPSTR_EOP" localSheetId="0">#REF!</definedName>
    <definedName name="_B_CAPSTR_EOP" localSheetId="1">#REF!</definedName>
    <definedName name="_B_CAPSTR_EOP" localSheetId="2">#REF!</definedName>
    <definedName name="_B_CAPSTR_EOP" localSheetId="3">#REF!</definedName>
    <definedName name="_B_CAPSTR_EOP">#REF!</definedName>
    <definedName name="_D_FMB_Details" localSheetId="0">#REF!</definedName>
    <definedName name="_D_FMB_Details" localSheetId="1">#REF!</definedName>
    <definedName name="_D_FMB_Details" localSheetId="2">#REF!</definedName>
    <definedName name="_D_FMB_Details" localSheetId="3">#REF!</definedName>
    <definedName name="_D_FMB_Details">#REF!</definedName>
    <definedName name="_D_PCB_Details" localSheetId="0">#REF!</definedName>
    <definedName name="_D_PCB_Details" localSheetId="1">#REF!</definedName>
    <definedName name="_D_PCB_Details" localSheetId="2">#REF!</definedName>
    <definedName name="_D_PCB_Details" localSheetId="3">#REF!</definedName>
    <definedName name="_D_PCB_Details">#REF!</definedName>
    <definedName name="_D_PS_Details" localSheetId="0">#REF!</definedName>
    <definedName name="_D_PS_Details" localSheetId="1">#REF!</definedName>
    <definedName name="_D_PS_Details" localSheetId="2">#REF!</definedName>
    <definedName name="_D_PS_Details" localSheetId="3">#REF!</definedName>
    <definedName name="_D_PS_Details">#REF!</definedName>
    <definedName name="_D_SN_Details" localSheetId="0">#REF!</definedName>
    <definedName name="_D_SN_Details" localSheetId="1">#REF!</definedName>
    <definedName name="_D_SN_Details" localSheetId="2">#REF!</definedName>
    <definedName name="_D_SN_Details" localSheetId="3">#REF!</definedName>
    <definedName name="_D_SN_Details">#REF!</definedName>
    <definedName name="_DEC99" localSheetId="0">#REF!</definedName>
    <definedName name="_DEC99" localSheetId="1">#REF!</definedName>
    <definedName name="_DEC99" localSheetId="2">#REF!</definedName>
    <definedName name="_DEC99" localSheetId="3">#REF!</definedName>
    <definedName name="_DEC99">#REF!</definedName>
    <definedName name="_E_CaptStrChgSumm" localSheetId="0">#REF!</definedName>
    <definedName name="_E_CaptStrChgSumm" localSheetId="1">#REF!</definedName>
    <definedName name="_E_CaptStrChgSumm" localSheetId="2">#REF!</definedName>
    <definedName name="_E_CaptStrChgSumm" localSheetId="3">#REF!</definedName>
    <definedName name="_E_CaptStrChgSumm">#REF!</definedName>
    <definedName name="_FEB99" localSheetId="0">#REF!</definedName>
    <definedName name="_FEB99" localSheetId="1">#REF!</definedName>
    <definedName name="_FEB99" localSheetId="2">#REF!</definedName>
    <definedName name="_FEB99" localSheetId="3">#REF!</definedName>
    <definedName name="_FEB99">#REF!</definedName>
    <definedName name="_JAN99" localSheetId="0">#REF!</definedName>
    <definedName name="_JAN99" localSheetId="1">#REF!</definedName>
    <definedName name="_JAN99" localSheetId="2">#REF!</definedName>
    <definedName name="_JAN99" localSheetId="3">#REF!</definedName>
    <definedName name="_JAN99">#REF!</definedName>
    <definedName name="_JUL99" localSheetId="0">#REF!</definedName>
    <definedName name="_JUL99" localSheetId="1">#REF!</definedName>
    <definedName name="_JUL99" localSheetId="2">#REF!</definedName>
    <definedName name="_JUL99" localSheetId="3">#REF!</definedName>
    <definedName name="_JUL99">#REF!</definedName>
    <definedName name="_JUN99" localSheetId="0">#REF!</definedName>
    <definedName name="_JUN99" localSheetId="1">#REF!</definedName>
    <definedName name="_JUN99" localSheetId="2">#REF!</definedName>
    <definedName name="_JUN99" localSheetId="3">#REF!</definedName>
    <definedName name="_JUN99">#REF!</definedName>
    <definedName name="_MAR99" localSheetId="0">#REF!</definedName>
    <definedName name="_MAR99" localSheetId="1">#REF!</definedName>
    <definedName name="_MAR99" localSheetId="2">#REF!</definedName>
    <definedName name="_MAR99" localSheetId="3">#REF!</definedName>
    <definedName name="_MAR99">#REF!</definedName>
    <definedName name="_MAY99" localSheetId="0">#REF!</definedName>
    <definedName name="_MAY99" localSheetId="1">#REF!</definedName>
    <definedName name="_MAY99" localSheetId="2">#REF!</definedName>
    <definedName name="_MAY99" localSheetId="3">#REF!</definedName>
    <definedName name="_MAY99">#REF!</definedName>
    <definedName name="_NOV99" localSheetId="0">#REF!</definedName>
    <definedName name="_NOV99" localSheetId="1">#REF!</definedName>
    <definedName name="_NOV99" localSheetId="2">#REF!</definedName>
    <definedName name="_NOV99" localSheetId="3">#REF!</definedName>
    <definedName name="_NOV99">#REF!</definedName>
    <definedName name="_OCT99" localSheetId="0">#REF!</definedName>
    <definedName name="_OCT99" localSheetId="1">#REF!</definedName>
    <definedName name="_OCT99" localSheetId="2">#REF!</definedName>
    <definedName name="_OCT99" localSheetId="3">#REF!</definedName>
    <definedName name="_OCT99">#REF!</definedName>
    <definedName name="_SEP99" localSheetId="0">#REF!</definedName>
    <definedName name="_SEP99" localSheetId="1">#REF!</definedName>
    <definedName name="_SEP99" localSheetId="2">#REF!</definedName>
    <definedName name="_SEP99" localSheetId="3">#REF!</definedName>
    <definedName name="_SEP99">#REF!</definedName>
    <definedName name="_xlnm.Print_Area" localSheetId="0">'DPP-SPA-MBR-3, Sch 2, WP 1'!$A$1:$O$22</definedName>
    <definedName name="_xlnm.Print_Area" localSheetId="1">'DPP-SPA-MBR-3, Sch 2, WP 2'!$A$1:$O$22</definedName>
    <definedName name="_xlnm.Print_Area" localSheetId="2">'DPP-SPA-MBR-3, Sch 2, WP 3'!$A$1:$O$22</definedName>
    <definedName name="_xlnm.Print_Area" localSheetId="3">'DPP-SPA-MBR-3, Sch 2, WP 4'!$A$1:$O$22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8" i="5" l="1"/>
  <c r="M18" i="2"/>
  <c r="M18" i="3"/>
  <c r="M18" i="4"/>
  <c r="M16" i="4"/>
  <c r="M14" i="4"/>
  <c r="M16" i="3"/>
  <c r="M14" i="3"/>
  <c r="O16" i="2"/>
  <c r="M14" i="2"/>
  <c r="M16" i="2" l="1"/>
  <c r="M14" i="5"/>
  <c r="M16" i="5"/>
  <c r="E18" i="5" l="1"/>
  <c r="K16" i="5"/>
  <c r="O16" i="5" s="1"/>
  <c r="A16" i="5"/>
  <c r="A18" i="5" s="1"/>
  <c r="K14" i="5"/>
  <c r="K16" i="4"/>
  <c r="O16" i="4" s="1"/>
  <c r="K14" i="4"/>
  <c r="O14" i="4" s="1"/>
  <c r="O16" i="3"/>
  <c r="O14" i="2"/>
  <c r="O14" i="3"/>
  <c r="K16" i="3"/>
  <c r="K14" i="3"/>
  <c r="K16" i="2"/>
  <c r="K14" i="2"/>
  <c r="A16" i="4"/>
  <c r="A18" i="4" s="1"/>
  <c r="A18" i="3"/>
  <c r="A16" i="3"/>
  <c r="A18" i="2"/>
  <c r="A16" i="2"/>
  <c r="K18" i="5" l="1"/>
  <c r="O14" i="5"/>
  <c r="O18" i="5" s="1"/>
  <c r="E18" i="4"/>
  <c r="E18" i="3"/>
  <c r="K18" i="4" l="1"/>
  <c r="O18" i="4"/>
  <c r="K18" i="3"/>
  <c r="O18" i="3"/>
  <c r="E18" i="2"/>
  <c r="O18" i="2" l="1"/>
  <c r="K18" i="2"/>
</calcChain>
</file>

<file path=xl/sharedStrings.xml><?xml version="1.0" encoding="utf-8"?>
<sst xmlns="http://schemas.openxmlformats.org/spreadsheetml/2006/main" count="148" uniqueCount="36">
  <si>
    <t>GEORGIA POWER COMPANY</t>
  </si>
  <si>
    <t>(1)</t>
  </si>
  <si>
    <t>(2)</t>
  </si>
  <si>
    <t>(3)</t>
  </si>
  <si>
    <t>(4)</t>
  </si>
  <si>
    <t>(5)</t>
  </si>
  <si>
    <t>1</t>
  </si>
  <si>
    <t>Long-Term Debt</t>
  </si>
  <si>
    <t>Common Equity</t>
  </si>
  <si>
    <t>Note:  Details may not add to totals due to rounding.</t>
  </si>
  <si>
    <t>(6)</t>
  </si>
  <si>
    <t>(AMOUNTS IN THOUSANDS)</t>
  </si>
  <si>
    <t>Line</t>
  </si>
  <si>
    <t>Component</t>
  </si>
  <si>
    <t>Balance</t>
  </si>
  <si>
    <t>Adjusted</t>
  </si>
  <si>
    <t>Average</t>
  </si>
  <si>
    <t>Cost</t>
  </si>
  <si>
    <t>Rate</t>
  </si>
  <si>
    <t>Requirement</t>
  </si>
  <si>
    <t>Revenue</t>
  </si>
  <si>
    <t>Total</t>
  </si>
  <si>
    <t>No.</t>
  </si>
  <si>
    <t>AVERAGE FOR THE THIRTEEN MONTHS ENDING DECEMBER 31, 2022</t>
  </si>
  <si>
    <t>AVERAGE FOR THE THIRTEEN MONTHS ENDING DECEMBER 31, 2021</t>
  </si>
  <si>
    <t>AVERAGE FOR THE THIRTEEN MONTHS ENDING DECEMBER 31, 2020</t>
  </si>
  <si>
    <t>Ratio</t>
  </si>
  <si>
    <t>(7)</t>
  </si>
  <si>
    <t>AVERAGE FOR THE THIRTEEN MONTHS ENDING JULY 31, 2020</t>
  </si>
  <si>
    <t>Weighted</t>
  </si>
  <si>
    <t>Cost of</t>
  </si>
  <si>
    <t>Capital</t>
  </si>
  <si>
    <t>After-Tax</t>
  </si>
  <si>
    <t>(8)</t>
  </si>
  <si>
    <t>(Pre-Tax)</t>
  </si>
  <si>
    <t>WEIGHTED AVERAGE COST OF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</si>
</sst>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2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37" fontId="0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0" applyNumberFormat="0" applyFont="0" applyAlignment="0" applyProtection="0"/>
    <xf numFmtId="9" fontId="3" fillId="0" borderId="0" applyFont="0" applyFill="0" applyBorder="0" applyAlignment="0" applyProtection="0"/>
  </cellStyleXfs>
  <cellXfs count="39">
    <xf numFmtId="37" fontId="0" fillId="0" borderId="0" xfId="0"/>
    <xf numFmtId="0" fontId="5" fillId="0" borderId="0" xfId="1" applyFont="1"/>
    <xf numFmtId="0" fontId="3" fillId="0" borderId="0" xfId="1" applyFont="1"/>
    <xf numFmtId="0" fontId="3" fillId="0" borderId="0" xfId="1" quotePrefix="1" applyFont="1" applyAlignment="1">
      <alignment horizontal="center"/>
    </xf>
    <xf numFmtId="42" fontId="3" fillId="0" borderId="0" xfId="1" applyNumberFormat="1" applyFont="1" applyAlignment="1">
      <alignment horizontal="right"/>
    </xf>
    <xf numFmtId="10" fontId="3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41" fontId="3" fillId="0" borderId="1" xfId="1" applyNumberFormat="1" applyFont="1" applyBorder="1" applyAlignment="1">
      <alignment horizontal="right"/>
    </xf>
    <xf numFmtId="10" fontId="3" fillId="0" borderId="1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Border="1"/>
    <xf numFmtId="10" fontId="3" fillId="0" borderId="2" xfId="1" applyNumberFormat="1" applyFont="1" applyBorder="1" applyAlignment="1">
      <alignment horizontal="right"/>
    </xf>
    <xf numFmtId="0" fontId="3" fillId="0" borderId="0" xfId="2" applyFont="1" applyAlignment="1">
      <alignment horizontal="left"/>
    </xf>
    <xf numFmtId="0" fontId="3" fillId="0" borderId="0" xfId="0" applyNumberFormat="1" applyFont="1"/>
    <xf numFmtId="37" fontId="3" fillId="0" borderId="0" xfId="0" applyFont="1"/>
    <xf numFmtId="0" fontId="4" fillId="0" borderId="0" xfId="1" applyFont="1" applyAlignment="1">
      <alignment horizontal="center"/>
    </xf>
    <xf numFmtId="164" fontId="3" fillId="0" borderId="0" xfId="7" applyNumberFormat="1" applyFont="1" applyAlignment="1">
      <alignment horizontal="right"/>
    </xf>
    <xf numFmtId="0" fontId="3" fillId="0" borderId="1" xfId="1" applyFont="1" applyBorder="1" applyAlignment="1">
      <alignment horizontal="center"/>
    </xf>
    <xf numFmtId="14" fontId="3" fillId="0" borderId="1" xfId="1" quotePrefix="1" applyNumberFormat="1" applyFont="1" applyBorder="1" applyAlignment="1">
      <alignment horizontal="center"/>
    </xf>
    <xf numFmtId="10" fontId="3" fillId="0" borderId="0" xfId="1" applyNumberFormat="1" applyFont="1" applyBorder="1" applyAlignment="1">
      <alignment horizontal="right"/>
    </xf>
    <xf numFmtId="0" fontId="3" fillId="0" borderId="0" xfId="1" applyFont="1" applyAlignment="1"/>
    <xf numFmtId="0" fontId="4" fillId="0" borderId="0" xfId="1" applyFont="1" applyAlignment="1">
      <alignment horizontal="center"/>
    </xf>
    <xf numFmtId="164" fontId="3" fillId="0" borderId="0" xfId="7" applyNumberFormat="1" applyFont="1" applyBorder="1" applyAlignment="1">
      <alignment horizontal="right"/>
    </xf>
    <xf numFmtId="10" fontId="3" fillId="0" borderId="0" xfId="7" applyNumberFormat="1" applyFont="1" applyAlignment="1">
      <alignment horizontal="right"/>
    </xf>
    <xf numFmtId="0" fontId="0" fillId="0" borderId="1" xfId="1" applyFont="1" applyBorder="1" applyAlignment="1">
      <alignment horizontal="center"/>
    </xf>
    <xf numFmtId="10" fontId="3" fillId="0" borderId="0" xfId="1" applyNumberFormat="1" applyFont="1"/>
    <xf numFmtId="14" fontId="0" fillId="0" borderId="1" xfId="1" quotePrefix="1" applyNumberFormat="1" applyFont="1" applyBorder="1" applyAlignment="1">
      <alignment horizontal="center"/>
    </xf>
    <xf numFmtId="0" fontId="0" fillId="0" borderId="0" xfId="1" quotePrefix="1" applyFont="1" applyAlignment="1">
      <alignment horizontal="center"/>
    </xf>
    <xf numFmtId="14" fontId="3" fillId="0" borderId="0" xfId="1" quotePrefix="1" applyNumberFormat="1" applyFont="1" applyBorder="1" applyAlignment="1">
      <alignment horizontal="center"/>
    </xf>
    <xf numFmtId="41" fontId="3" fillId="0" borderId="0" xfId="1" applyNumberFormat="1" applyFont="1" applyBorder="1" applyAlignment="1">
      <alignment horizontal="right"/>
    </xf>
    <xf numFmtId="0" fontId="4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10" fontId="3" fillId="0" borderId="0" xfId="50" applyNumberFormat="1" applyFont="1"/>
    <xf numFmtId="0" fontId="0" fillId="0" borderId="0" xfId="1" applyFont="1" applyBorder="1" applyAlignment="1">
      <alignment horizontal="center"/>
    </xf>
    <xf numFmtId="0" fontId="3" fillId="0" borderId="0" xfId="1" quotePrefix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42" fontId="3" fillId="0" borderId="0" xfId="7" applyNumberFormat="1" applyFont="1" applyAlignment="1">
      <alignment horizontal="right"/>
    </xf>
    <xf numFmtId="42" fontId="3" fillId="0" borderId="2" xfId="7" applyNumberFormat="1" applyFont="1" applyBorder="1" applyAlignment="1">
      <alignment horizontal="right"/>
    </xf>
    <xf numFmtId="0" fontId="4" fillId="0" borderId="0" xfId="1" applyFont="1" applyAlignment="1">
      <alignment horizontal="center"/>
    </xf>
  </cellXfs>
  <cellStyles count="51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 2" xfId="3" xr:uid="{00000000-0005-0000-0000-000000000000}"/>
    <cellStyle name="Currency" xfId="7" builtinId="4"/>
    <cellStyle name="Currency 2" xfId="4" xr:uid="{00000000-0005-0000-0000-000002000000}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2" xfId="5" xr:uid="{00000000-0005-0000-0000-000004000000}"/>
    <cellStyle name="Normal 3" xfId="48" xr:uid="{00000000-0005-0000-0000-000035000000}"/>
    <cellStyle name="Normal_2009 &amp; 2010 stuff" xfId="2" xr:uid="{00000000-0005-0000-0000-000005000000}"/>
    <cellStyle name="Normal_Exhibit RH-1, Schedule 3" xfId="1" xr:uid="{00000000-0005-0000-0000-000006000000}"/>
    <cellStyle name="Note 2" xfId="49" xr:uid="{00000000-0005-0000-0000-000036000000}"/>
    <cellStyle name="Output" xfId="17" builtinId="21" customBuiltin="1"/>
    <cellStyle name="Percent" xfId="50" builtinId="5"/>
    <cellStyle name="Percent 2" xfId="6" xr:uid="{00000000-0005-0000-0000-000007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Regulatory%20and%20Cost%20Analysis/Rate%20Cases/2013%20Rate%20Case/Exhibits/Laura-Elliott%20Exhibits/Working/LIP-ELS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 wp 1"/>
      <sheetName val="LIP-ELS-3 wp 2"/>
      <sheetName val="LIP-ELS-3 wp 3"/>
      <sheetName val="LIP-ELS-3 wp 4 p1"/>
      <sheetName val="LIP-ELS-3 wp 4 p2"/>
      <sheetName val="LIP-ELS-3 wp 4 p3"/>
      <sheetName val="LIP-ELS-3 wp 4 p4"/>
      <sheetName val="LIP-ELS-3 wp 4 p5"/>
      <sheetName val="LIP-ELS-3 wp 4 p5 support"/>
      <sheetName val="LIP-ELS-3 wp4 p6"/>
      <sheetName val="LIP-ELS-3 wp4 p7a"/>
      <sheetName val="LIP-ELS-3 wp4 p7b"/>
      <sheetName val="LIP-ELS-3 wp4 p7c"/>
      <sheetName val="LIP-ELS-3 wp4 p7 support"/>
      <sheetName val="LIP-ELS-3 wp4 p8"/>
      <sheetName val="LIP-ELS-3 wp4 p9"/>
      <sheetName val="LIP-ELS-3 wp4 p9 support"/>
      <sheetName val="LIP-ELS-3 wp4 p10"/>
      <sheetName val="LIP-ELS-3 wp4 p11"/>
      <sheetName val="LIP-ELS-3 wp4 p12"/>
      <sheetName val="LIP-ELS-3 wp4 p13"/>
      <sheetName val="LIP-ELS-3 wp4 p14"/>
      <sheetName val="LIP-ELS-3 wp4 p15"/>
    </sheetNames>
    <sheetDataSet>
      <sheetData sheetId="0"/>
      <sheetData sheetId="1">
        <row r="80">
          <cell r="I80">
            <v>45000</v>
          </cell>
        </row>
      </sheetData>
      <sheetData sheetId="2">
        <row r="37">
          <cell r="C37">
            <v>4.2200000000000001E-2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58A-FFFD-4450-9B5D-9FB4E0DCE7C0}">
  <sheetPr>
    <pageSetUpPr fitToPage="1"/>
  </sheetPr>
  <dimension ref="A1:O29"/>
  <sheetViews>
    <sheetView showGridLines="0" tabSelected="1" zoomScaleNormal="100" zoomScaleSheetLayoutView="100" workbookViewId="0">
      <selection activeCell="A21" sqref="A2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3.5" style="1" customWidth="1"/>
    <col min="6" max="6" width="2.5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09765625" style="1" bestFit="1" customWidth="1"/>
    <col min="14" max="14" width="2" style="1" customWidth="1"/>
    <col min="15" max="15" width="10.3984375" style="1" bestFit="1" customWidth="1"/>
    <col min="16" max="16384" width="8" style="1"/>
  </cols>
  <sheetData>
    <row r="1" spans="1:15" ht="15.6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5.6" x14ac:dyDescent="0.3">
      <c r="A4" s="38" t="s">
        <v>28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.6" x14ac:dyDescent="0.3">
      <c r="A5" s="38" t="s">
        <v>11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5.6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0"/>
      <c r="N6" s="30"/>
      <c r="O6" s="21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6"/>
      <c r="G8" s="6"/>
      <c r="H8" s="2"/>
      <c r="I8" s="2"/>
      <c r="J8" s="2"/>
      <c r="K8" s="31" t="s">
        <v>29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6"/>
      <c r="G9" s="6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30</v>
      </c>
      <c r="L10" s="2"/>
      <c r="M10" s="33" t="s">
        <v>32</v>
      </c>
      <c r="N10" s="33"/>
      <c r="O10" s="33" t="s">
        <v>34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44043</v>
      </c>
      <c r="F11" s="28"/>
      <c r="G11" s="26" t="s">
        <v>26</v>
      </c>
      <c r="H11" s="6"/>
      <c r="I11" s="17" t="s">
        <v>17</v>
      </c>
      <c r="J11" s="6"/>
      <c r="K11" s="24" t="s">
        <v>31</v>
      </c>
      <c r="L11" s="2"/>
      <c r="M11" s="24" t="s">
        <v>18</v>
      </c>
      <c r="N11" s="33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3"/>
      <c r="G12" s="3" t="s">
        <v>4</v>
      </c>
      <c r="H12" s="6"/>
      <c r="I12" s="3" t="s">
        <v>5</v>
      </c>
      <c r="J12" s="2"/>
      <c r="K12" s="27" t="s">
        <v>10</v>
      </c>
      <c r="M12" s="27" t="s">
        <v>27</v>
      </c>
      <c r="O12" s="27" t="s">
        <v>33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11752691.8658596</v>
      </c>
      <c r="F14" s="16"/>
      <c r="G14" s="23">
        <v>0.43915583199295699</v>
      </c>
      <c r="H14" s="2"/>
      <c r="I14" s="5">
        <v>4.1431555765116902E-2</v>
      </c>
      <c r="J14" s="2"/>
      <c r="K14" s="5">
        <f>G14*I14</f>
        <v>1.8194909342792508E-2</v>
      </c>
      <c r="L14" s="2"/>
      <c r="M14" s="32">
        <f>K14*0.74704</f>
        <v>1.3592325075439716E-2</v>
      </c>
      <c r="N14" s="32"/>
      <c r="O14" s="5">
        <f>K14</f>
        <v>1.8194909342792508E-2</v>
      </c>
    </row>
    <row r="15" spans="1:15" ht="15.6" x14ac:dyDescent="0.3">
      <c r="A15" s="6"/>
      <c r="B15" s="2"/>
      <c r="C15" s="2"/>
      <c r="D15" s="2"/>
      <c r="E15" s="4"/>
      <c r="F15" s="4"/>
      <c r="G15" s="5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15009316.0813515</v>
      </c>
      <c r="F16" s="29"/>
      <c r="G16" s="19">
        <v>0.56084416800704195</v>
      </c>
      <c r="H16" s="2"/>
      <c r="I16" s="19">
        <v>0.109</v>
      </c>
      <c r="J16" s="2"/>
      <c r="K16" s="8">
        <f>G16*I16</f>
        <v>6.1132014312767574E-2</v>
      </c>
      <c r="L16" s="2"/>
      <c r="M16" s="8">
        <f>K16</f>
        <v>6.1132014312767574E-2</v>
      </c>
      <c r="N16" s="19"/>
      <c r="O16" s="8">
        <f>K16/0.74704</f>
        <v>8.1832317295951446E-2</v>
      </c>
    </row>
    <row r="17" spans="1:15" ht="15.6" x14ac:dyDescent="0.3">
      <c r="A17" s="6"/>
      <c r="B17" s="2"/>
      <c r="C17" s="2"/>
      <c r="D17" s="2"/>
      <c r="E17" s="4"/>
      <c r="F17" s="4"/>
      <c r="G17" s="4"/>
      <c r="H17" s="2"/>
      <c r="I17" s="9"/>
      <c r="J17" s="2"/>
      <c r="K17" s="5"/>
      <c r="L17" s="2"/>
      <c r="M17" s="5"/>
      <c r="N17" s="5"/>
      <c r="O17" s="5"/>
    </row>
    <row r="18" spans="1:15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26762007.947211102</v>
      </c>
      <c r="F18" s="22"/>
      <c r="G18" s="22"/>
      <c r="H18" s="2"/>
      <c r="I18" s="10"/>
      <c r="J18" s="2"/>
      <c r="K18" s="11">
        <f>SUM(K14:K16)</f>
        <v>7.9326923655560086E-2</v>
      </c>
      <c r="L18" s="2"/>
      <c r="M18" s="11">
        <f>SUM(M14:M16)</f>
        <v>7.4724339388207286E-2</v>
      </c>
      <c r="N18" s="19"/>
      <c r="O18" s="11">
        <f>SUM(O14:O16)</f>
        <v>0.10002722663874396</v>
      </c>
    </row>
    <row r="19" spans="1:15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5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5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5" ht="15.6" x14ac:dyDescent="0.3">
      <c r="A26" s="12"/>
    </row>
    <row r="27" spans="1:15" ht="15.6" x14ac:dyDescent="0.3">
      <c r="A27" s="13"/>
    </row>
    <row r="29" spans="1:15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horizontalDpi="200" verticalDpi="200" r:id="rId1"/>
  <headerFooter alignWithMargins="0">
    <oddHeader>&amp;RExhibit___(DPP/SPA/MBR-3, Schedule 2, Workpaper 1)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zoomScaleNormal="100" zoomScaleSheetLayoutView="10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3.09765625" style="1" customWidth="1"/>
    <col min="6" max="6" width="2.5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3984375" style="1" bestFit="1" customWidth="1"/>
    <col min="14" max="14" width="2" style="1" customWidth="1"/>
    <col min="15" max="15" width="10.3984375" style="1" bestFit="1" customWidth="1"/>
    <col min="16" max="16384" width="8" style="1"/>
  </cols>
  <sheetData>
    <row r="1" spans="1:15" ht="15.6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5.6" x14ac:dyDescent="0.3">
      <c r="A4" s="38" t="s">
        <v>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.6" x14ac:dyDescent="0.3">
      <c r="A5" s="38" t="s">
        <v>11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5.6" x14ac:dyDescent="0.3">
      <c r="A6" s="15"/>
      <c r="B6" s="15"/>
      <c r="C6" s="15"/>
      <c r="D6" s="15"/>
      <c r="E6" s="15"/>
      <c r="F6" s="21"/>
      <c r="G6" s="21"/>
      <c r="H6" s="15"/>
      <c r="I6" s="15"/>
      <c r="J6" s="15"/>
      <c r="K6" s="15"/>
      <c r="L6" s="15"/>
      <c r="M6" s="30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6"/>
      <c r="G8" s="6"/>
      <c r="H8" s="2"/>
      <c r="I8" s="2"/>
      <c r="J8" s="2"/>
      <c r="K8" s="31" t="s">
        <v>29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6"/>
      <c r="G9" s="6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30</v>
      </c>
      <c r="L10" s="2"/>
      <c r="M10" s="33" t="s">
        <v>32</v>
      </c>
      <c r="N10" s="2"/>
      <c r="O10" s="33" t="s">
        <v>34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44196</v>
      </c>
      <c r="F11" s="28"/>
      <c r="G11" s="26" t="s">
        <v>26</v>
      </c>
      <c r="H11" s="6"/>
      <c r="I11" s="17" t="s">
        <v>17</v>
      </c>
      <c r="J11" s="6"/>
      <c r="K11" s="24" t="s">
        <v>31</v>
      </c>
      <c r="L11" s="2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3"/>
      <c r="G12" s="3" t="s">
        <v>4</v>
      </c>
      <c r="H12" s="6"/>
      <c r="I12" s="3" t="s">
        <v>5</v>
      </c>
      <c r="J12" s="2"/>
      <c r="K12" s="27" t="s">
        <v>10</v>
      </c>
      <c r="M12" s="27" t="s">
        <v>27</v>
      </c>
      <c r="O12" s="27" t="s">
        <v>33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12183077.305974999</v>
      </c>
      <c r="F14" s="16"/>
      <c r="G14" s="23">
        <v>0.43983817065570302</v>
      </c>
      <c r="H14" s="2"/>
      <c r="I14" s="5">
        <v>4.2648850536057797E-2</v>
      </c>
      <c r="J14" s="2"/>
      <c r="K14" s="5">
        <f>G14*I14</f>
        <v>1.8758592400348162E-2</v>
      </c>
      <c r="L14" s="2"/>
      <c r="M14" s="32">
        <f>K14*0.747044917257683</f>
        <v>1.4013511107588692E-2</v>
      </c>
      <c r="N14" s="2"/>
      <c r="O14" s="5">
        <f>K14</f>
        <v>1.8758592400348162E-2</v>
      </c>
    </row>
    <row r="15" spans="1:15" ht="15.6" x14ac:dyDescent="0.3">
      <c r="A15" s="6"/>
      <c r="B15" s="2"/>
      <c r="C15" s="2"/>
      <c r="D15" s="2"/>
      <c r="E15" s="4"/>
      <c r="F15" s="4"/>
      <c r="G15" s="5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15515922.2779235</v>
      </c>
      <c r="F16" s="29"/>
      <c r="G16" s="19">
        <v>0.56016182934429604</v>
      </c>
      <c r="H16" s="2"/>
      <c r="I16" s="19">
        <v>0.109</v>
      </c>
      <c r="J16" s="2"/>
      <c r="K16" s="8">
        <f>G16*I16</f>
        <v>6.105763939852827E-2</v>
      </c>
      <c r="L16" s="2"/>
      <c r="M16" s="8">
        <f>K16</f>
        <v>6.105763939852827E-2</v>
      </c>
      <c r="N16" s="2"/>
      <c r="O16" s="8">
        <f>K16/0.747044917257683</f>
        <v>8.17322198277768E-2</v>
      </c>
    </row>
    <row r="17" spans="1:15" ht="15.6" x14ac:dyDescent="0.3">
      <c r="A17" s="6"/>
      <c r="B17" s="2"/>
      <c r="C17" s="2"/>
      <c r="D17" s="2"/>
      <c r="E17" s="4"/>
      <c r="F17" s="4"/>
      <c r="G17" s="4"/>
      <c r="H17" s="2"/>
      <c r="I17" s="9"/>
      <c r="J17" s="2"/>
      <c r="K17" s="5"/>
      <c r="L17" s="2"/>
      <c r="M17" s="5"/>
      <c r="N17" s="2"/>
      <c r="O17" s="5"/>
    </row>
    <row r="18" spans="1:15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27698999.5838985</v>
      </c>
      <c r="F18" s="22"/>
      <c r="G18" s="22"/>
      <c r="H18" s="2"/>
      <c r="I18" s="10"/>
      <c r="J18" s="2"/>
      <c r="K18" s="11">
        <f>SUM(K14:K16)</f>
        <v>7.9816231798876425E-2</v>
      </c>
      <c r="L18" s="2"/>
      <c r="M18" s="11">
        <f>SUM(M14:M16)</f>
        <v>7.5071150506116957E-2</v>
      </c>
      <c r="N18" s="2"/>
      <c r="O18" s="11">
        <f>SUM(O14:O16)</f>
        <v>0.10049081222812496</v>
      </c>
    </row>
    <row r="19" spans="1:15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5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5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5" ht="15.6" x14ac:dyDescent="0.3">
      <c r="A26" s="12"/>
    </row>
    <row r="27" spans="1:15" ht="15.6" x14ac:dyDescent="0.3">
      <c r="A27" s="13"/>
    </row>
    <row r="29" spans="1:15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r:id="rId1"/>
  <headerFooter alignWithMargins="0">
    <oddHeader>&amp;RExhibit___(DPP/SPA/MBR-3, Schedule 2, Workpaper 2)
Page 1 of 1</oddHeader>
  </headerFooter>
  <ignoredErrors>
    <ignoredError sqref="O13 A14:D14 H14 L14 A12:E13 H13:L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9"/>
  <sheetViews>
    <sheetView showGridLines="0" zoomScaleNormal="100" zoomScaleSheetLayoutView="11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2.69921875" style="1" bestFit="1" customWidth="1"/>
    <col min="6" max="6" width="2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3984375" style="1" bestFit="1" customWidth="1"/>
    <col min="14" max="14" width="2" style="1" customWidth="1"/>
    <col min="15" max="15" width="10.3984375" style="1" bestFit="1" customWidth="1"/>
    <col min="16" max="16384" width="8" style="1"/>
  </cols>
  <sheetData>
    <row r="1" spans="1:15" ht="15.6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5.6" x14ac:dyDescent="0.3">
      <c r="A4" s="38" t="s">
        <v>24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.6" x14ac:dyDescent="0.3">
      <c r="A5" s="38" t="s">
        <v>11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5.6" x14ac:dyDescent="0.3">
      <c r="A6" s="15"/>
      <c r="B6" s="15"/>
      <c r="C6" s="15"/>
      <c r="D6" s="15"/>
      <c r="E6" s="15"/>
      <c r="F6" s="15"/>
      <c r="G6" s="21"/>
      <c r="H6" s="21"/>
      <c r="I6" s="15"/>
      <c r="J6" s="15"/>
      <c r="K6" s="15"/>
      <c r="L6" s="15"/>
      <c r="M6" s="30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2"/>
      <c r="G8" s="2"/>
      <c r="H8" s="2"/>
      <c r="I8" s="2"/>
      <c r="J8" s="2"/>
      <c r="K8" s="31" t="s">
        <v>29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2"/>
      <c r="G9" s="2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30</v>
      </c>
      <c r="L10" s="2"/>
      <c r="M10" s="33" t="s">
        <v>32</v>
      </c>
      <c r="N10" s="2"/>
      <c r="O10" s="33" t="s">
        <v>34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44561</v>
      </c>
      <c r="F11" s="6"/>
      <c r="G11" s="24" t="s">
        <v>26</v>
      </c>
      <c r="H11" s="6"/>
      <c r="I11" s="17" t="s">
        <v>17</v>
      </c>
      <c r="J11" s="6"/>
      <c r="K11" s="24" t="s">
        <v>31</v>
      </c>
      <c r="L11" s="2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6"/>
      <c r="G12" s="3" t="s">
        <v>4</v>
      </c>
      <c r="H12" s="6"/>
      <c r="I12" s="3" t="s">
        <v>5</v>
      </c>
      <c r="J12" s="2"/>
      <c r="K12" s="3" t="s">
        <v>10</v>
      </c>
      <c r="M12" s="27" t="s">
        <v>27</v>
      </c>
      <c r="O12" s="27" t="s">
        <v>33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13180822.9979624</v>
      </c>
      <c r="F14" s="2"/>
      <c r="G14" s="25">
        <v>0.43973603774991799</v>
      </c>
      <c r="H14" s="2"/>
      <c r="I14" s="5">
        <v>4.4723141393734997E-2</v>
      </c>
      <c r="J14" s="2"/>
      <c r="K14" s="5">
        <f>G14*I14</f>
        <v>1.9666376992210372E-2</v>
      </c>
      <c r="L14" s="2"/>
      <c r="M14" s="32">
        <f>K14*0.747044917257683</f>
        <v>1.4691666972904197E-2</v>
      </c>
      <c r="N14" s="2"/>
      <c r="O14" s="5">
        <f>K14</f>
        <v>1.9666376992210372E-2</v>
      </c>
    </row>
    <row r="15" spans="1:15" ht="15.6" x14ac:dyDescent="0.3">
      <c r="A15" s="3"/>
      <c r="B15" s="2"/>
      <c r="C15" s="2"/>
      <c r="D15" s="2"/>
      <c r="E15" s="16"/>
      <c r="F15" s="2"/>
      <c r="G15" s="2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16793574.973618999</v>
      </c>
      <c r="F16" s="2"/>
      <c r="G16" s="25">
        <v>0.56026396225008102</v>
      </c>
      <c r="H16" s="2"/>
      <c r="I16" s="19">
        <v>0.109</v>
      </c>
      <c r="J16" s="2"/>
      <c r="K16" s="8">
        <f>G16*I16</f>
        <v>6.1068771885258832E-2</v>
      </c>
      <c r="L16" s="2"/>
      <c r="M16" s="8">
        <f>K16</f>
        <v>6.1068771885258832E-2</v>
      </c>
      <c r="N16" s="2"/>
      <c r="O16" s="8">
        <f>K16/0.74704</f>
        <v>8.1747659944927747E-2</v>
      </c>
    </row>
    <row r="17" spans="1:15" ht="15.6" x14ac:dyDescent="0.3">
      <c r="A17" s="6"/>
      <c r="B17" s="2"/>
      <c r="C17" s="2"/>
      <c r="D17" s="2"/>
      <c r="E17" s="4"/>
      <c r="F17" s="2"/>
      <c r="G17" s="2"/>
      <c r="H17" s="2"/>
      <c r="I17" s="9"/>
      <c r="J17" s="2"/>
      <c r="K17" s="5"/>
      <c r="L17" s="2"/>
      <c r="M17" s="5"/>
      <c r="N17" s="2"/>
      <c r="O17" s="5"/>
    </row>
    <row r="18" spans="1:15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29974397.971581399</v>
      </c>
      <c r="F18" s="2"/>
      <c r="G18" s="2"/>
      <c r="H18" s="2"/>
      <c r="I18" s="10"/>
      <c r="J18" s="2"/>
      <c r="K18" s="11">
        <f>SUM(K14:K16)</f>
        <v>8.0735148877469201E-2</v>
      </c>
      <c r="L18" s="2"/>
      <c r="M18" s="11">
        <f>SUM(M14:M16)</f>
        <v>7.5760438858163026E-2</v>
      </c>
      <c r="N18" s="2"/>
      <c r="O18" s="11">
        <f>SUM(O14:O16)</f>
        <v>0.10141403693713812</v>
      </c>
    </row>
    <row r="19" spans="1:15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5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5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5" ht="15.6" x14ac:dyDescent="0.3">
      <c r="A26" s="12"/>
    </row>
    <row r="27" spans="1:15" ht="15.6" x14ac:dyDescent="0.3">
      <c r="A27" s="13"/>
    </row>
    <row r="29" spans="1:15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r:id="rId1"/>
  <headerFooter alignWithMargins="0">
    <oddHeader>&amp;RExhibit___(DPP/SPA/MBR-3, Schedule 2, Workpaper 3)
Page 1 of 1</oddHeader>
  </headerFooter>
  <ignoredErrors>
    <ignoredError sqref="O13 A14:D14 F14 J14 A12:F13 L14 I13:L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9"/>
  <sheetViews>
    <sheetView showGridLines="0" zoomScaleNormal="100" zoomScaleSheetLayoutView="11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2.8984375" style="1" customWidth="1"/>
    <col min="6" max="6" width="2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10.09765625" style="1" customWidth="1"/>
    <col min="14" max="14" width="2" style="1" customWidth="1"/>
    <col min="15" max="15" width="10.3984375" style="1" bestFit="1" customWidth="1"/>
    <col min="16" max="16384" width="8" style="1"/>
  </cols>
  <sheetData>
    <row r="1" spans="1:15" ht="15.6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5.6" x14ac:dyDescent="0.3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.6" x14ac:dyDescent="0.3">
      <c r="A5" s="38" t="s">
        <v>11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5.6" x14ac:dyDescent="0.3">
      <c r="A6" s="15"/>
      <c r="B6" s="15"/>
      <c r="C6" s="15"/>
      <c r="D6" s="15"/>
      <c r="E6" s="15"/>
      <c r="F6" s="15"/>
      <c r="G6" s="21"/>
      <c r="H6" s="21"/>
      <c r="I6" s="15"/>
      <c r="J6" s="15"/>
      <c r="K6" s="15"/>
      <c r="L6" s="30"/>
      <c r="M6" s="15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2"/>
      <c r="G8" s="2"/>
      <c r="H8" s="2"/>
      <c r="I8" s="2"/>
      <c r="J8" s="2"/>
      <c r="K8" s="31" t="s">
        <v>29</v>
      </c>
      <c r="L8" s="31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2"/>
      <c r="G9" s="2"/>
      <c r="H9" s="2"/>
      <c r="I9" s="2"/>
      <c r="J9" s="2"/>
      <c r="K9" s="6" t="s">
        <v>16</v>
      </c>
      <c r="L9" s="6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30</v>
      </c>
      <c r="L10" s="31"/>
      <c r="M10" s="33" t="s">
        <v>32</v>
      </c>
      <c r="N10" s="2"/>
      <c r="O10" s="33" t="s">
        <v>34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44926</v>
      </c>
      <c r="F11" s="6"/>
      <c r="G11" s="24" t="s">
        <v>26</v>
      </c>
      <c r="H11" s="6"/>
      <c r="I11" s="17" t="s">
        <v>17</v>
      </c>
      <c r="J11" s="6"/>
      <c r="K11" s="24" t="s">
        <v>31</v>
      </c>
      <c r="L11" s="33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6"/>
      <c r="G12" s="3" t="s">
        <v>4</v>
      </c>
      <c r="H12" s="6"/>
      <c r="I12" s="3" t="s">
        <v>5</v>
      </c>
      <c r="J12" s="2"/>
      <c r="K12" s="3" t="s">
        <v>10</v>
      </c>
      <c r="L12" s="34"/>
      <c r="M12" s="27" t="s">
        <v>27</v>
      </c>
      <c r="O12" s="27" t="s">
        <v>33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10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14105626.6737868</v>
      </c>
      <c r="F14" s="2"/>
      <c r="G14" s="25">
        <v>0.43972062558125502</v>
      </c>
      <c r="H14" s="2"/>
      <c r="I14" s="5">
        <v>4.6009737012981403E-2</v>
      </c>
      <c r="J14" s="2"/>
      <c r="K14" s="5">
        <f>G14*I14</f>
        <v>2.0231430342177205E-2</v>
      </c>
      <c r="L14" s="19"/>
      <c r="M14" s="32">
        <f>K14*0.747044917257683</f>
        <v>1.5113787205976347E-2</v>
      </c>
      <c r="N14" s="2"/>
      <c r="O14" s="5">
        <f>K14</f>
        <v>2.0231430342177205E-2</v>
      </c>
    </row>
    <row r="15" spans="1:15" ht="15.6" x14ac:dyDescent="0.3">
      <c r="A15" s="6"/>
      <c r="B15" s="2"/>
      <c r="C15" s="2"/>
      <c r="D15" s="2"/>
      <c r="E15" s="4"/>
      <c r="F15" s="2"/>
      <c r="G15" s="2"/>
      <c r="H15" s="2"/>
      <c r="I15" s="5"/>
      <c r="J15" s="2"/>
      <c r="K15" s="5"/>
      <c r="L15" s="19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17972983.819275498</v>
      </c>
      <c r="F16" s="2"/>
      <c r="G16" s="25">
        <v>0.56027937441874398</v>
      </c>
      <c r="H16" s="2"/>
      <c r="I16" s="19">
        <v>0.109</v>
      </c>
      <c r="J16" s="2"/>
      <c r="K16" s="8">
        <f>G16*I16</f>
        <v>6.1070451811643091E-2</v>
      </c>
      <c r="L16" s="19"/>
      <c r="M16" s="8">
        <f>K16</f>
        <v>6.1070451811643091E-2</v>
      </c>
      <c r="N16" s="2"/>
      <c r="O16" s="8">
        <f>K16/0.74704</f>
        <v>8.1749908721946735E-2</v>
      </c>
    </row>
    <row r="17" spans="1:15" ht="15.6" x14ac:dyDescent="0.3">
      <c r="A17" s="6"/>
      <c r="B17" s="2"/>
      <c r="C17" s="2"/>
      <c r="D17" s="2"/>
      <c r="E17" s="4"/>
      <c r="F17" s="2"/>
      <c r="G17" s="2"/>
      <c r="H17" s="2"/>
      <c r="I17" s="9"/>
      <c r="J17" s="2"/>
      <c r="K17" s="5"/>
      <c r="L17" s="19"/>
      <c r="M17" s="5"/>
      <c r="N17" s="2"/>
      <c r="O17" s="5"/>
    </row>
    <row r="18" spans="1:15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32078610.493062299</v>
      </c>
      <c r="F18" s="2"/>
      <c r="G18" s="2"/>
      <c r="H18" s="2"/>
      <c r="I18" s="10"/>
      <c r="J18" s="2"/>
      <c r="K18" s="11">
        <f>SUM(K14:K16)</f>
        <v>8.1301882153820296E-2</v>
      </c>
      <c r="L18" s="19"/>
      <c r="M18" s="11">
        <f>SUM(M14:M16)</f>
        <v>7.6184239017619435E-2</v>
      </c>
      <c r="N18" s="2"/>
      <c r="O18" s="11">
        <f>SUM(O14:O16)</f>
        <v>0.10198133906412393</v>
      </c>
    </row>
    <row r="19" spans="1:15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35"/>
      <c r="M19" s="2"/>
      <c r="N19" s="2"/>
    </row>
    <row r="20" spans="1:15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0"/>
      <c r="M20" s="2"/>
      <c r="N20" s="2"/>
    </row>
    <row r="21" spans="1:15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5" ht="15.6" x14ac:dyDescent="0.3">
      <c r="A26" s="12"/>
    </row>
    <row r="27" spans="1:15" ht="15.6" x14ac:dyDescent="0.3">
      <c r="A27" s="13"/>
    </row>
    <row r="29" spans="1:15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88" orientation="portrait" r:id="rId1"/>
  <headerFooter alignWithMargins="0">
    <oddHeader>&amp;RExhibit___(DPP/SPA/MBR-3, Schedule 2, Workpaper 4)
Page 1 of 1</oddHeader>
  </headerFooter>
  <ignoredErrors>
    <ignoredError sqref="O13 A14:D14 F14 J14 A12:F13 I13:K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DPP-SPA-MBR-3, Sch 2, WP 1</vt:lpstr>
      <vt:lpstr>DPP-SPA-MBR-3, Sch 2, WP 2</vt:lpstr>
      <vt:lpstr>DPP-SPA-MBR-3, Sch 2, WP 3</vt:lpstr>
      <vt:lpstr>DPP-SPA-MBR-3, Sch 2, WP 4</vt:lpstr>
      <vt:lpstr>'DPP-SPA-MBR-3, Sch 2, WP 1'!Print_Area</vt:lpstr>
      <vt:lpstr>'DPP-SPA-MBR-3, Sch 2, WP 2'!Print_Area</vt:lpstr>
      <vt:lpstr>'DPP-SPA-MBR-3, Sch 2, WP 3'!Print_Area</vt:lpstr>
      <vt:lpstr>'DPP-SPA-MBR-3, Sch 2, WP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2013-06-26T13:34:06Z</dcterms:created>
  <dcterms:modified xsi:type="dcterms:W3CDTF">2019-06-25T17:22:59Z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