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6CEC0BDC-8AFC-4AEB-864B-1E9A9B97B37E}" xr6:coauthVersionLast="36" xr6:coauthVersionMax="36" xr10:uidLastSave="{00000000-0000-0000-0000-000000000000}"/>
  <bookViews>
    <workbookView xWindow="-12" yWindow="-12" windowWidth="12120" windowHeight="9120" tabRatio="743" xr2:uid="{00000000-000D-0000-FFFF-FFFF00000000}"/>
  </bookViews>
  <sheets>
    <sheet name="A-1" sheetId="4" r:id="rId1"/>
  </sheets>
  <definedNames>
    <definedName name="\P" localSheetId="0">'A-1'!#REF!</definedName>
    <definedName name="\P">#REF!</definedName>
    <definedName name="ActualSwitch">#REF!</definedName>
    <definedName name="_xlnm.Print_Area" localSheetId="0">'A-1'!$A$1:$M$118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1" i="4" l="1"/>
  <c r="K61" i="4"/>
  <c r="M23" i="4" l="1"/>
  <c r="M109" i="4" l="1"/>
  <c r="M58" i="4" l="1"/>
  <c r="M57" i="4" l="1"/>
  <c r="M40" i="4"/>
  <c r="M59" i="4" l="1"/>
  <c r="I87" i="4"/>
  <c r="M108" i="4" l="1"/>
  <c r="A83" i="4" l="1"/>
  <c r="K87" i="4" l="1"/>
  <c r="I53" i="4" l="1"/>
  <c r="K53" i="4" l="1"/>
  <c r="I79" i="4"/>
  <c r="K79" i="4"/>
  <c r="K93" i="4" l="1"/>
  <c r="K112" i="4" l="1"/>
  <c r="K104" i="4"/>
  <c r="M56" i="4"/>
  <c r="A74" i="4"/>
  <c r="M39" i="4"/>
  <c r="I21" i="4"/>
  <c r="M114" i="4"/>
  <c r="M111" i="4"/>
  <c r="I112" i="4"/>
  <c r="M110" i="4"/>
  <c r="M107" i="4"/>
  <c r="I104" i="4"/>
  <c r="M103" i="4"/>
  <c r="M102" i="4"/>
  <c r="M101" i="4"/>
  <c r="M100" i="4"/>
  <c r="M99" i="4"/>
  <c r="M98" i="4"/>
  <c r="M97" i="4"/>
  <c r="I93" i="4"/>
  <c r="M92" i="4"/>
  <c r="M91" i="4"/>
  <c r="M90" i="4"/>
  <c r="M86" i="4"/>
  <c r="M85" i="4"/>
  <c r="A84" i="4"/>
  <c r="A85" i="4" s="1"/>
  <c r="A86" i="4" s="1"/>
  <c r="A87" i="4" s="1"/>
  <c r="M49" i="4"/>
  <c r="K32" i="4"/>
  <c r="A15" i="4"/>
  <c r="A16" i="4" s="1"/>
  <c r="A19" i="4" s="1"/>
  <c r="A20" i="4" s="1"/>
  <c r="A21" i="4" s="1"/>
  <c r="A23" i="4" l="1"/>
  <c r="A25" i="4" s="1"/>
  <c r="A29" i="4" s="1"/>
  <c r="A30" i="4" s="1"/>
  <c r="A32" i="4" s="1"/>
  <c r="A34" i="4" s="1"/>
  <c r="A38" i="4" s="1"/>
  <c r="A39" i="4" s="1"/>
  <c r="A40" i="4" s="1"/>
  <c r="A41" i="4" s="1"/>
  <c r="A42" i="4" s="1"/>
  <c r="A45" i="4" s="1"/>
  <c r="A47" i="4" s="1"/>
  <c r="A48" i="4" s="1"/>
  <c r="A49" i="4" s="1"/>
  <c r="A50" i="4" s="1"/>
  <c r="A51" i="4" s="1"/>
  <c r="A52" i="4" s="1"/>
  <c r="A53" i="4" s="1"/>
  <c r="A56" i="4" s="1"/>
  <c r="A57" i="4" s="1"/>
  <c r="A90" i="4"/>
  <c r="A91" i="4" s="1"/>
  <c r="A92" i="4" s="1"/>
  <c r="A93" i="4" s="1"/>
  <c r="A97" i="4" s="1"/>
  <c r="A98" i="4" s="1"/>
  <c r="A99" i="4" s="1"/>
  <c r="A100" i="4" s="1"/>
  <c r="A101" i="4" s="1"/>
  <c r="A102" i="4" s="1"/>
  <c r="M48" i="4"/>
  <c r="M38" i="4"/>
  <c r="I42" i="4"/>
  <c r="M47" i="4"/>
  <c r="I116" i="4"/>
  <c r="I32" i="4"/>
  <c r="M32" i="4" s="1"/>
  <c r="M51" i="4"/>
  <c r="M93" i="4"/>
  <c r="M41" i="4"/>
  <c r="I16" i="4"/>
  <c r="I25" i="4" s="1"/>
  <c r="M15" i="4"/>
  <c r="M52" i="4"/>
  <c r="M83" i="4"/>
  <c r="M14" i="4"/>
  <c r="M84" i="4"/>
  <c r="M112" i="4"/>
  <c r="M104" i="4"/>
  <c r="M82" i="4"/>
  <c r="M60" i="4"/>
  <c r="M50" i="4"/>
  <c r="M45" i="4"/>
  <c r="K42" i="4"/>
  <c r="M20" i="4"/>
  <c r="K16" i="4"/>
  <c r="K21" i="4"/>
  <c r="M21" i="4" s="1"/>
  <c r="M30" i="4"/>
  <c r="M29" i="4"/>
  <c r="M19" i="4"/>
  <c r="K25" i="4" l="1"/>
  <c r="M25" i="4" s="1"/>
  <c r="A58" i="4"/>
  <c r="A59" i="4" s="1"/>
  <c r="A60" i="4" s="1"/>
  <c r="A61" i="4" s="1"/>
  <c r="A63" i="4" s="1"/>
  <c r="I34" i="4"/>
  <c r="I63" i="4" s="1"/>
  <c r="A103" i="4"/>
  <c r="A104" i="4" s="1"/>
  <c r="A107" i="4" s="1"/>
  <c r="M87" i="4"/>
  <c r="M16" i="4"/>
  <c r="M61" i="4"/>
  <c r="K116" i="4"/>
  <c r="M42" i="4"/>
  <c r="M53" i="4"/>
  <c r="A108" i="4" l="1"/>
  <c r="A109" i="4" s="1"/>
  <c r="A110" i="4" s="1"/>
  <c r="A111" i="4" s="1"/>
  <c r="A112" i="4" s="1"/>
  <c r="A114" i="4" s="1"/>
  <c r="A116" i="4" s="1"/>
  <c r="M116" i="4"/>
  <c r="K34" i="4"/>
  <c r="M34" i="4" l="1"/>
  <c r="K63" i="4"/>
  <c r="M63" i="4" l="1"/>
</calcChain>
</file>

<file path=xl/sharedStrings.xml><?xml version="1.0" encoding="utf-8"?>
<sst xmlns="http://schemas.openxmlformats.org/spreadsheetml/2006/main" count="114" uniqueCount="89">
  <si>
    <t xml:space="preserve"> </t>
  </si>
  <si>
    <t>GEORGIA POWER COMPANY</t>
  </si>
  <si>
    <t>COMPARATIVE BALANCE SHEET</t>
  </si>
  <si>
    <t>ASSETS AND OTHER DEBITS</t>
  </si>
  <si>
    <t>(AMOUNTS IN THOUSANDS)</t>
  </si>
  <si>
    <t>(1)</t>
  </si>
  <si>
    <t>(2)</t>
  </si>
  <si>
    <t>Utility Plant in Service</t>
  </si>
  <si>
    <t xml:space="preserve">Electric </t>
  </si>
  <si>
    <t>Nuclear Fuel</t>
  </si>
  <si>
    <t>Total Utility Plant in Service</t>
  </si>
  <si>
    <t>Construction Work in Progress</t>
  </si>
  <si>
    <t>Total Construction Work in Progress</t>
  </si>
  <si>
    <t>Total Utility Plant</t>
  </si>
  <si>
    <t>Accumulated Provision for Depreciation,</t>
  </si>
  <si>
    <t>Amortization and Depletion</t>
  </si>
  <si>
    <t>Total Accumulated Provision for Depreciation,</t>
  </si>
  <si>
    <t>Net Utility Plant</t>
  </si>
  <si>
    <t>Other Property and Investments</t>
  </si>
  <si>
    <t>Nonutility Property (less Accumulated Provision for</t>
  </si>
  <si>
    <t>Depreciation &amp; Amortization)</t>
  </si>
  <si>
    <t>Investment in Subsidiary Companies</t>
  </si>
  <si>
    <t>Other Investments</t>
  </si>
  <si>
    <t>Total Other Property and Investments</t>
  </si>
  <si>
    <t>Current Assets</t>
  </si>
  <si>
    <t xml:space="preserve">Cash </t>
  </si>
  <si>
    <t>Notes &amp; Accounts Receivables less Accumulated</t>
  </si>
  <si>
    <t>Provision for Uncollectible Accounts</t>
  </si>
  <si>
    <t>Receivables - Assoc Companies</t>
  </si>
  <si>
    <t>Fuel Stock</t>
  </si>
  <si>
    <t>Plant Materials and Supplies</t>
  </si>
  <si>
    <t>Prepayments</t>
  </si>
  <si>
    <t>Other Current Assets</t>
  </si>
  <si>
    <t>Total Current Assets</t>
  </si>
  <si>
    <t>Deferred Debits</t>
  </si>
  <si>
    <t>Unamortized Debt Expenses</t>
  </si>
  <si>
    <t>Miscellaneous Deferred Debits</t>
  </si>
  <si>
    <t>Deferred Recoverable Income Taxes</t>
  </si>
  <si>
    <t>Total Deferred Debits</t>
  </si>
  <si>
    <t>Total Assets &amp; Other Debits</t>
  </si>
  <si>
    <t>Details may not add to totals due to rounding.</t>
  </si>
  <si>
    <t>LIABILITIES AND OTHER CREDITS</t>
  </si>
  <si>
    <t>Proprietary Capital</t>
  </si>
  <si>
    <t>Common Stock Issued</t>
  </si>
  <si>
    <t>Miscellaneous Paid-in Capital</t>
  </si>
  <si>
    <t>Other Comprehensive Income</t>
  </si>
  <si>
    <t>Other Equity</t>
  </si>
  <si>
    <t>Retained Earnings</t>
  </si>
  <si>
    <t>Total Proprietary Capital</t>
  </si>
  <si>
    <t>Long-Term Debt</t>
  </si>
  <si>
    <t>Unamortized Premium/Discount on Long-Term Debt</t>
  </si>
  <si>
    <t>Other Long-Term Debt</t>
  </si>
  <si>
    <t>Total Long-Term Debt</t>
  </si>
  <si>
    <t>Current and Accrued Liabilities</t>
  </si>
  <si>
    <t>Notes Payable, Accounts Payable, and Securities</t>
  </si>
  <si>
    <t>Due Within One Year</t>
  </si>
  <si>
    <t>Accounts Payable to Associated Companies</t>
  </si>
  <si>
    <t>Customer Deposits</t>
  </si>
  <si>
    <t>Taxes Accrued</t>
  </si>
  <si>
    <t>Interest Accrued</t>
  </si>
  <si>
    <t>Dividends Declared</t>
  </si>
  <si>
    <t>Miscellaneous Current and Accrued Liabilities</t>
  </si>
  <si>
    <t>Total Current and Accrued Liabilities</t>
  </si>
  <si>
    <t>Deferred Credits</t>
  </si>
  <si>
    <t xml:space="preserve">Other Deferred Credits </t>
  </si>
  <si>
    <t>Other Regulatory Liabilities</t>
  </si>
  <si>
    <t>Total Deferred Credits</t>
  </si>
  <si>
    <t>Accumulated Deferred Income Taxes</t>
  </si>
  <si>
    <t>Total Liabilities and Other Credits</t>
  </si>
  <si>
    <t>Bonds</t>
  </si>
  <si>
    <t xml:space="preserve">Note: </t>
  </si>
  <si>
    <t xml:space="preserve">Line </t>
  </si>
  <si>
    <t>No.</t>
  </si>
  <si>
    <t>Description</t>
  </si>
  <si>
    <t>Balance</t>
  </si>
  <si>
    <t>as of</t>
  </si>
  <si>
    <t>Decrease</t>
  </si>
  <si>
    <t>Percent</t>
  </si>
  <si>
    <t>Increase/</t>
  </si>
  <si>
    <t>Line</t>
  </si>
  <si>
    <t>July 31, 2020</t>
  </si>
  <si>
    <t>July 31, 2019</t>
  </si>
  <si>
    <t>Operating Lease Obligation</t>
  </si>
  <si>
    <t>External Nuclear Decommissioning Trust</t>
  </si>
  <si>
    <t>Prepaid Pension Asset</t>
  </si>
  <si>
    <t xml:space="preserve">Asset Retirement Obligations Regulatory Asset </t>
  </si>
  <si>
    <t>Asset Retirement Obligations Liability</t>
  </si>
  <si>
    <t>Plant Held for Future Use</t>
  </si>
  <si>
    <t>ESTIMATED AS OF JULY 31, 2019 AND JULY 31,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</si>
</sst>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00_);\(#,##0.00000\)"/>
    <numFmt numFmtId="165" formatCode="_(&quot;$&quot;* #,##0_);_(&quot;$&quot;* \(#,##0\);_(&quot;$&quot;* &quot;-&quot;??_);_(@_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NewRomanPS"/>
    </font>
    <font>
      <sz val="12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  <font>
      <sz val="12"/>
      <name val="CG Times (WN)"/>
    </font>
    <font>
      <b/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33" borderId="0"/>
    <xf numFmtId="43" fontId="2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37" fontId="19" fillId="0" borderId="0" xfId="42" applyNumberFormat="1" applyFont="1" applyFill="1"/>
    <xf numFmtId="37" fontId="19" fillId="0" borderId="0" xfId="42" applyNumberFormat="1" applyFont="1" applyFill="1" applyAlignment="1" applyProtection="1">
      <alignment horizontal="center"/>
      <protection locked="0"/>
    </xf>
    <xf numFmtId="42" fontId="19" fillId="0" borderId="12" xfId="42" applyNumberFormat="1" applyFont="1" applyFill="1" applyBorder="1"/>
    <xf numFmtId="42" fontId="19" fillId="0" borderId="0" xfId="42" applyNumberFormat="1" applyFont="1" applyFill="1"/>
    <xf numFmtId="42" fontId="19" fillId="0" borderId="0" xfId="42" applyNumberFormat="1" applyFont="1" applyFill="1" applyBorder="1"/>
    <xf numFmtId="42" fontId="19" fillId="0" borderId="11" xfId="42" applyNumberFormat="1" applyFont="1" applyFill="1" applyBorder="1"/>
    <xf numFmtId="41" fontId="19" fillId="0" borderId="0" xfId="42" applyNumberFormat="1" applyFont="1" applyFill="1"/>
    <xf numFmtId="42" fontId="19" fillId="0" borderId="13" xfId="42" applyNumberFormat="1" applyFont="1" applyFill="1" applyBorder="1"/>
    <xf numFmtId="42" fontId="19" fillId="0" borderId="14" xfId="42" applyNumberFormat="1" applyFont="1" applyFill="1" applyBorder="1"/>
    <xf numFmtId="5" fontId="19" fillId="0" borderId="0" xfId="42" applyNumberFormat="1" applyFont="1" applyFill="1" applyBorder="1"/>
    <xf numFmtId="37" fontId="19" fillId="0" borderId="0" xfId="42" applyNumberFormat="1" applyFont="1" applyFill="1" applyAlignment="1">
      <alignment readingOrder="1"/>
    </xf>
    <xf numFmtId="37" fontId="20" fillId="0" borderId="0" xfId="42" applyNumberFormat="1" applyFont="1" applyFill="1" applyAlignment="1">
      <alignment horizontal="centerContinuous" vertical="center"/>
    </xf>
    <xf numFmtId="37" fontId="19" fillId="0" borderId="0" xfId="42" applyNumberFormat="1" applyFont="1" applyFill="1" applyAlignment="1">
      <alignment horizontal="centerContinuous" vertical="center"/>
    </xf>
    <xf numFmtId="37" fontId="19" fillId="0" borderId="0" xfId="42" applyNumberFormat="1" applyFont="1" applyFill="1" applyAlignment="1">
      <alignment horizontal="center"/>
    </xf>
    <xf numFmtId="37" fontId="19" fillId="0" borderId="11" xfId="42" applyNumberFormat="1" applyFont="1" applyFill="1" applyBorder="1" applyAlignment="1">
      <alignment horizontal="center"/>
    </xf>
    <xf numFmtId="41" fontId="19" fillId="0" borderId="10" xfId="42" applyNumberFormat="1" applyFont="1" applyFill="1" applyBorder="1"/>
    <xf numFmtId="37" fontId="19" fillId="0" borderId="0" xfId="42" quotePrefix="1" applyNumberFormat="1" applyFont="1" applyFill="1" applyAlignment="1">
      <alignment readingOrder="1"/>
    </xf>
    <xf numFmtId="37" fontId="19" fillId="0" borderId="0" xfId="42" quotePrefix="1" applyNumberFormat="1" applyFont="1" applyFill="1" applyAlignment="1">
      <alignment horizontal="left"/>
    </xf>
    <xf numFmtId="165" fontId="19" fillId="0" borderId="0" xfId="46" applyNumberFormat="1" applyFont="1" applyFill="1"/>
    <xf numFmtId="164" fontId="19" fillId="0" borderId="0" xfId="42" applyNumberFormat="1" applyFont="1" applyFill="1"/>
    <xf numFmtId="37" fontId="19" fillId="0" borderId="0" xfId="42" quotePrefix="1" applyNumberFormat="1" applyFont="1" applyFill="1" applyAlignment="1">
      <alignment horizontal="left" readingOrder="1"/>
    </xf>
    <xf numFmtId="37" fontId="19" fillId="0" borderId="10" xfId="42" applyNumberFormat="1" applyFont="1" applyFill="1" applyBorder="1" applyAlignment="1">
      <alignment horizontal="center"/>
    </xf>
    <xf numFmtId="0" fontId="19" fillId="0" borderId="10" xfId="42" applyNumberFormat="1" applyFont="1" applyFill="1" applyBorder="1" applyAlignment="1">
      <alignment horizontal="center"/>
    </xf>
    <xf numFmtId="37" fontId="19" fillId="0" borderId="0" xfId="42" applyNumberFormat="1" applyFont="1" applyFill="1" applyAlignment="1">
      <alignment horizontal="left"/>
    </xf>
    <xf numFmtId="37" fontId="19" fillId="0" borderId="0" xfId="42" applyNumberFormat="1" applyFont="1" applyFill="1" applyAlignment="1"/>
    <xf numFmtId="42" fontId="19" fillId="0" borderId="15" xfId="42" applyNumberFormat="1" applyFont="1" applyFill="1" applyBorder="1"/>
    <xf numFmtId="37" fontId="23" fillId="0" borderId="0" xfId="42" applyNumberFormat="1" applyFont="1" applyFill="1"/>
    <xf numFmtId="37" fontId="19" fillId="0" borderId="0" xfId="42" applyNumberFormat="1" applyFont="1" applyFill="1" applyAlignment="1">
      <alignment horizontal="centerContinuous"/>
    </xf>
    <xf numFmtId="10" fontId="19" fillId="0" borderId="0" xfId="42" applyNumberFormat="1" applyFont="1" applyFill="1"/>
    <xf numFmtId="37" fontId="19" fillId="0" borderId="0" xfId="42" applyNumberFormat="1" applyFont="1" applyFill="1" applyBorder="1"/>
    <xf numFmtId="10" fontId="19" fillId="0" borderId="13" xfId="42" applyNumberFormat="1" applyFont="1" applyFill="1" applyBorder="1"/>
    <xf numFmtId="10" fontId="19" fillId="0" borderId="10" xfId="42" applyNumberFormat="1" applyFont="1" applyFill="1" applyBorder="1"/>
    <xf numFmtId="10" fontId="19" fillId="0" borderId="0" xfId="42" applyNumberFormat="1" applyFont="1" applyFill="1" applyBorder="1"/>
    <xf numFmtId="10" fontId="19" fillId="0" borderId="15" xfId="42" applyNumberFormat="1" applyFont="1" applyFill="1" applyBorder="1"/>
    <xf numFmtId="41" fontId="19" fillId="0" borderId="0" xfId="42" applyNumberFormat="1" applyFont="1" applyFill="1" applyBorder="1"/>
    <xf numFmtId="37" fontId="20" fillId="0" borderId="0" xfId="42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37" fontId="20" fillId="0" borderId="0" xfId="42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37" fontId="19" fillId="0" borderId="11" xfId="42" applyNumberFormat="1" applyFont="1" applyFill="1" applyBorder="1" applyAlignment="1">
      <alignment horizontal="center"/>
    </xf>
    <xf numFmtId="37" fontId="19" fillId="0" borderId="16" xfId="42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</cellXfs>
  <cellStyles count="47">
    <cellStyle name="_x0013_" xfId="42" xr:uid="{00000000-0005-0000-0000-000000000000}"/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5" xr:uid="{00000000-0005-0000-0000-00001C000000}"/>
    <cellStyle name="Currency" xfId="46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 xr:uid="{00000000-0005-0000-0000-000028000000}"/>
    <cellStyle name="Normal 8" xfId="43" xr:uid="{00000000-0005-0000-0000-000029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>
    <pageSetUpPr autoPageBreaks="0"/>
  </sheetPr>
  <dimension ref="A2:N162"/>
  <sheetViews>
    <sheetView showGridLines="0" tabSelected="1" showOutlineSymbols="0" zoomScale="70" zoomScaleNormal="70" zoomScaleSheetLayoutView="85" workbookViewId="0"/>
  </sheetViews>
  <sheetFormatPr defaultColWidth="11.6640625" defaultRowHeight="15.6"/>
  <cols>
    <col min="1" max="1" width="5.44140625" style="1" customWidth="1"/>
    <col min="2" max="6" width="3.109375" style="1" customWidth="1"/>
    <col min="7" max="7" width="41.88671875" style="1" customWidth="1"/>
    <col min="8" max="8" width="3.109375" style="1" customWidth="1"/>
    <col min="9" max="9" width="17.6640625" style="1" customWidth="1"/>
    <col min="10" max="10" width="3.109375" style="1" customWidth="1"/>
    <col min="11" max="11" width="17.6640625" style="1" customWidth="1"/>
    <col min="12" max="12" width="3.109375" style="1" customWidth="1"/>
    <col min="13" max="13" width="15.6640625" style="1" customWidth="1"/>
    <col min="14" max="250" width="11.6640625" style="1"/>
    <col min="251" max="251" width="5.44140625" style="1" customWidth="1"/>
    <col min="252" max="256" width="3.109375" style="1" customWidth="1"/>
    <col min="257" max="257" width="41.88671875" style="1" customWidth="1"/>
    <col min="258" max="258" width="3.109375" style="1" customWidth="1"/>
    <col min="259" max="259" width="17.6640625" style="1" customWidth="1"/>
    <col min="260" max="260" width="3.109375" style="1" customWidth="1"/>
    <col min="261" max="261" width="17.6640625" style="1" customWidth="1"/>
    <col min="262" max="262" width="3.109375" style="1" customWidth="1"/>
    <col min="263" max="263" width="15.6640625" style="1" customWidth="1"/>
    <col min="264" max="265" width="15.33203125" style="1" customWidth="1"/>
    <col min="266" max="506" width="11.6640625" style="1"/>
    <col min="507" max="507" width="5.44140625" style="1" customWidth="1"/>
    <col min="508" max="512" width="3.109375" style="1" customWidth="1"/>
    <col min="513" max="513" width="41.88671875" style="1" customWidth="1"/>
    <col min="514" max="514" width="3.109375" style="1" customWidth="1"/>
    <col min="515" max="515" width="17.6640625" style="1" customWidth="1"/>
    <col min="516" max="516" width="3.109375" style="1" customWidth="1"/>
    <col min="517" max="517" width="17.6640625" style="1" customWidth="1"/>
    <col min="518" max="518" width="3.109375" style="1" customWidth="1"/>
    <col min="519" max="519" width="15.6640625" style="1" customWidth="1"/>
    <col min="520" max="521" width="15.33203125" style="1" customWidth="1"/>
    <col min="522" max="762" width="11.6640625" style="1"/>
    <col min="763" max="763" width="5.44140625" style="1" customWidth="1"/>
    <col min="764" max="768" width="3.109375" style="1" customWidth="1"/>
    <col min="769" max="769" width="41.88671875" style="1" customWidth="1"/>
    <col min="770" max="770" width="3.109375" style="1" customWidth="1"/>
    <col min="771" max="771" width="17.6640625" style="1" customWidth="1"/>
    <col min="772" max="772" width="3.109375" style="1" customWidth="1"/>
    <col min="773" max="773" width="17.6640625" style="1" customWidth="1"/>
    <col min="774" max="774" width="3.109375" style="1" customWidth="1"/>
    <col min="775" max="775" width="15.6640625" style="1" customWidth="1"/>
    <col min="776" max="777" width="15.33203125" style="1" customWidth="1"/>
    <col min="778" max="1018" width="11.6640625" style="1"/>
    <col min="1019" max="1019" width="5.44140625" style="1" customWidth="1"/>
    <col min="1020" max="1024" width="3.109375" style="1" customWidth="1"/>
    <col min="1025" max="1025" width="41.88671875" style="1" customWidth="1"/>
    <col min="1026" max="1026" width="3.109375" style="1" customWidth="1"/>
    <col min="1027" max="1027" width="17.6640625" style="1" customWidth="1"/>
    <col min="1028" max="1028" width="3.109375" style="1" customWidth="1"/>
    <col min="1029" max="1029" width="17.6640625" style="1" customWidth="1"/>
    <col min="1030" max="1030" width="3.109375" style="1" customWidth="1"/>
    <col min="1031" max="1031" width="15.6640625" style="1" customWidth="1"/>
    <col min="1032" max="1033" width="15.33203125" style="1" customWidth="1"/>
    <col min="1034" max="1274" width="11.6640625" style="1"/>
    <col min="1275" max="1275" width="5.44140625" style="1" customWidth="1"/>
    <col min="1276" max="1280" width="3.109375" style="1" customWidth="1"/>
    <col min="1281" max="1281" width="41.88671875" style="1" customWidth="1"/>
    <col min="1282" max="1282" width="3.109375" style="1" customWidth="1"/>
    <col min="1283" max="1283" width="17.6640625" style="1" customWidth="1"/>
    <col min="1284" max="1284" width="3.109375" style="1" customWidth="1"/>
    <col min="1285" max="1285" width="17.6640625" style="1" customWidth="1"/>
    <col min="1286" max="1286" width="3.109375" style="1" customWidth="1"/>
    <col min="1287" max="1287" width="15.6640625" style="1" customWidth="1"/>
    <col min="1288" max="1289" width="15.33203125" style="1" customWidth="1"/>
    <col min="1290" max="1530" width="11.6640625" style="1"/>
    <col min="1531" max="1531" width="5.44140625" style="1" customWidth="1"/>
    <col min="1532" max="1536" width="3.109375" style="1" customWidth="1"/>
    <col min="1537" max="1537" width="41.88671875" style="1" customWidth="1"/>
    <col min="1538" max="1538" width="3.109375" style="1" customWidth="1"/>
    <col min="1539" max="1539" width="17.6640625" style="1" customWidth="1"/>
    <col min="1540" max="1540" width="3.109375" style="1" customWidth="1"/>
    <col min="1541" max="1541" width="17.6640625" style="1" customWidth="1"/>
    <col min="1542" max="1542" width="3.109375" style="1" customWidth="1"/>
    <col min="1543" max="1543" width="15.6640625" style="1" customWidth="1"/>
    <col min="1544" max="1545" width="15.33203125" style="1" customWidth="1"/>
    <col min="1546" max="1786" width="11.6640625" style="1"/>
    <col min="1787" max="1787" width="5.44140625" style="1" customWidth="1"/>
    <col min="1788" max="1792" width="3.109375" style="1" customWidth="1"/>
    <col min="1793" max="1793" width="41.88671875" style="1" customWidth="1"/>
    <col min="1794" max="1794" width="3.109375" style="1" customWidth="1"/>
    <col min="1795" max="1795" width="17.6640625" style="1" customWidth="1"/>
    <col min="1796" max="1796" width="3.109375" style="1" customWidth="1"/>
    <col min="1797" max="1797" width="17.6640625" style="1" customWidth="1"/>
    <col min="1798" max="1798" width="3.109375" style="1" customWidth="1"/>
    <col min="1799" max="1799" width="15.6640625" style="1" customWidth="1"/>
    <col min="1800" max="1801" width="15.33203125" style="1" customWidth="1"/>
    <col min="1802" max="2042" width="11.6640625" style="1"/>
    <col min="2043" max="2043" width="5.44140625" style="1" customWidth="1"/>
    <col min="2044" max="2048" width="3.109375" style="1" customWidth="1"/>
    <col min="2049" max="2049" width="41.88671875" style="1" customWidth="1"/>
    <col min="2050" max="2050" width="3.109375" style="1" customWidth="1"/>
    <col min="2051" max="2051" width="17.6640625" style="1" customWidth="1"/>
    <col min="2052" max="2052" width="3.109375" style="1" customWidth="1"/>
    <col min="2053" max="2053" width="17.6640625" style="1" customWidth="1"/>
    <col min="2054" max="2054" width="3.109375" style="1" customWidth="1"/>
    <col min="2055" max="2055" width="15.6640625" style="1" customWidth="1"/>
    <col min="2056" max="2057" width="15.33203125" style="1" customWidth="1"/>
    <col min="2058" max="2298" width="11.6640625" style="1"/>
    <col min="2299" max="2299" width="5.44140625" style="1" customWidth="1"/>
    <col min="2300" max="2304" width="3.109375" style="1" customWidth="1"/>
    <col min="2305" max="2305" width="41.88671875" style="1" customWidth="1"/>
    <col min="2306" max="2306" width="3.109375" style="1" customWidth="1"/>
    <col min="2307" max="2307" width="17.6640625" style="1" customWidth="1"/>
    <col min="2308" max="2308" width="3.109375" style="1" customWidth="1"/>
    <col min="2309" max="2309" width="17.6640625" style="1" customWidth="1"/>
    <col min="2310" max="2310" width="3.109375" style="1" customWidth="1"/>
    <col min="2311" max="2311" width="15.6640625" style="1" customWidth="1"/>
    <col min="2312" max="2313" width="15.33203125" style="1" customWidth="1"/>
    <col min="2314" max="2554" width="11.6640625" style="1"/>
    <col min="2555" max="2555" width="5.44140625" style="1" customWidth="1"/>
    <col min="2556" max="2560" width="3.109375" style="1" customWidth="1"/>
    <col min="2561" max="2561" width="41.88671875" style="1" customWidth="1"/>
    <col min="2562" max="2562" width="3.109375" style="1" customWidth="1"/>
    <col min="2563" max="2563" width="17.6640625" style="1" customWidth="1"/>
    <col min="2564" max="2564" width="3.109375" style="1" customWidth="1"/>
    <col min="2565" max="2565" width="17.6640625" style="1" customWidth="1"/>
    <col min="2566" max="2566" width="3.109375" style="1" customWidth="1"/>
    <col min="2567" max="2567" width="15.6640625" style="1" customWidth="1"/>
    <col min="2568" max="2569" width="15.33203125" style="1" customWidth="1"/>
    <col min="2570" max="2810" width="11.6640625" style="1"/>
    <col min="2811" max="2811" width="5.44140625" style="1" customWidth="1"/>
    <col min="2812" max="2816" width="3.109375" style="1" customWidth="1"/>
    <col min="2817" max="2817" width="41.88671875" style="1" customWidth="1"/>
    <col min="2818" max="2818" width="3.109375" style="1" customWidth="1"/>
    <col min="2819" max="2819" width="17.6640625" style="1" customWidth="1"/>
    <col min="2820" max="2820" width="3.109375" style="1" customWidth="1"/>
    <col min="2821" max="2821" width="17.6640625" style="1" customWidth="1"/>
    <col min="2822" max="2822" width="3.109375" style="1" customWidth="1"/>
    <col min="2823" max="2823" width="15.6640625" style="1" customWidth="1"/>
    <col min="2824" max="2825" width="15.33203125" style="1" customWidth="1"/>
    <col min="2826" max="3066" width="11.6640625" style="1"/>
    <col min="3067" max="3067" width="5.44140625" style="1" customWidth="1"/>
    <col min="3068" max="3072" width="3.109375" style="1" customWidth="1"/>
    <col min="3073" max="3073" width="41.88671875" style="1" customWidth="1"/>
    <col min="3074" max="3074" width="3.109375" style="1" customWidth="1"/>
    <col min="3075" max="3075" width="17.6640625" style="1" customWidth="1"/>
    <col min="3076" max="3076" width="3.109375" style="1" customWidth="1"/>
    <col min="3077" max="3077" width="17.6640625" style="1" customWidth="1"/>
    <col min="3078" max="3078" width="3.109375" style="1" customWidth="1"/>
    <col min="3079" max="3079" width="15.6640625" style="1" customWidth="1"/>
    <col min="3080" max="3081" width="15.33203125" style="1" customWidth="1"/>
    <col min="3082" max="3322" width="11.6640625" style="1"/>
    <col min="3323" max="3323" width="5.44140625" style="1" customWidth="1"/>
    <col min="3324" max="3328" width="3.109375" style="1" customWidth="1"/>
    <col min="3329" max="3329" width="41.88671875" style="1" customWidth="1"/>
    <col min="3330" max="3330" width="3.109375" style="1" customWidth="1"/>
    <col min="3331" max="3331" width="17.6640625" style="1" customWidth="1"/>
    <col min="3332" max="3332" width="3.109375" style="1" customWidth="1"/>
    <col min="3333" max="3333" width="17.6640625" style="1" customWidth="1"/>
    <col min="3334" max="3334" width="3.109375" style="1" customWidth="1"/>
    <col min="3335" max="3335" width="15.6640625" style="1" customWidth="1"/>
    <col min="3336" max="3337" width="15.33203125" style="1" customWidth="1"/>
    <col min="3338" max="3578" width="11.6640625" style="1"/>
    <col min="3579" max="3579" width="5.44140625" style="1" customWidth="1"/>
    <col min="3580" max="3584" width="3.109375" style="1" customWidth="1"/>
    <col min="3585" max="3585" width="41.88671875" style="1" customWidth="1"/>
    <col min="3586" max="3586" width="3.109375" style="1" customWidth="1"/>
    <col min="3587" max="3587" width="17.6640625" style="1" customWidth="1"/>
    <col min="3588" max="3588" width="3.109375" style="1" customWidth="1"/>
    <col min="3589" max="3589" width="17.6640625" style="1" customWidth="1"/>
    <col min="3590" max="3590" width="3.109375" style="1" customWidth="1"/>
    <col min="3591" max="3591" width="15.6640625" style="1" customWidth="1"/>
    <col min="3592" max="3593" width="15.33203125" style="1" customWidth="1"/>
    <col min="3594" max="3834" width="11.6640625" style="1"/>
    <col min="3835" max="3835" width="5.44140625" style="1" customWidth="1"/>
    <col min="3836" max="3840" width="3.109375" style="1" customWidth="1"/>
    <col min="3841" max="3841" width="41.88671875" style="1" customWidth="1"/>
    <col min="3842" max="3842" width="3.109375" style="1" customWidth="1"/>
    <col min="3843" max="3843" width="17.6640625" style="1" customWidth="1"/>
    <col min="3844" max="3844" width="3.109375" style="1" customWidth="1"/>
    <col min="3845" max="3845" width="17.6640625" style="1" customWidth="1"/>
    <col min="3846" max="3846" width="3.109375" style="1" customWidth="1"/>
    <col min="3847" max="3847" width="15.6640625" style="1" customWidth="1"/>
    <col min="3848" max="3849" width="15.33203125" style="1" customWidth="1"/>
    <col min="3850" max="4090" width="11.6640625" style="1"/>
    <col min="4091" max="4091" width="5.44140625" style="1" customWidth="1"/>
    <col min="4092" max="4096" width="3.109375" style="1" customWidth="1"/>
    <col min="4097" max="4097" width="41.88671875" style="1" customWidth="1"/>
    <col min="4098" max="4098" width="3.109375" style="1" customWidth="1"/>
    <col min="4099" max="4099" width="17.6640625" style="1" customWidth="1"/>
    <col min="4100" max="4100" width="3.109375" style="1" customWidth="1"/>
    <col min="4101" max="4101" width="17.6640625" style="1" customWidth="1"/>
    <col min="4102" max="4102" width="3.109375" style="1" customWidth="1"/>
    <col min="4103" max="4103" width="15.6640625" style="1" customWidth="1"/>
    <col min="4104" max="4105" width="15.33203125" style="1" customWidth="1"/>
    <col min="4106" max="4346" width="11.6640625" style="1"/>
    <col min="4347" max="4347" width="5.44140625" style="1" customWidth="1"/>
    <col min="4348" max="4352" width="3.109375" style="1" customWidth="1"/>
    <col min="4353" max="4353" width="41.88671875" style="1" customWidth="1"/>
    <col min="4354" max="4354" width="3.109375" style="1" customWidth="1"/>
    <col min="4355" max="4355" width="17.6640625" style="1" customWidth="1"/>
    <col min="4356" max="4356" width="3.109375" style="1" customWidth="1"/>
    <col min="4357" max="4357" width="17.6640625" style="1" customWidth="1"/>
    <col min="4358" max="4358" width="3.109375" style="1" customWidth="1"/>
    <col min="4359" max="4359" width="15.6640625" style="1" customWidth="1"/>
    <col min="4360" max="4361" width="15.33203125" style="1" customWidth="1"/>
    <col min="4362" max="4602" width="11.6640625" style="1"/>
    <col min="4603" max="4603" width="5.44140625" style="1" customWidth="1"/>
    <col min="4604" max="4608" width="3.109375" style="1" customWidth="1"/>
    <col min="4609" max="4609" width="41.88671875" style="1" customWidth="1"/>
    <col min="4610" max="4610" width="3.109375" style="1" customWidth="1"/>
    <col min="4611" max="4611" width="17.6640625" style="1" customWidth="1"/>
    <col min="4612" max="4612" width="3.109375" style="1" customWidth="1"/>
    <col min="4613" max="4613" width="17.6640625" style="1" customWidth="1"/>
    <col min="4614" max="4614" width="3.109375" style="1" customWidth="1"/>
    <col min="4615" max="4615" width="15.6640625" style="1" customWidth="1"/>
    <col min="4616" max="4617" width="15.33203125" style="1" customWidth="1"/>
    <col min="4618" max="4858" width="11.6640625" style="1"/>
    <col min="4859" max="4859" width="5.44140625" style="1" customWidth="1"/>
    <col min="4860" max="4864" width="3.109375" style="1" customWidth="1"/>
    <col min="4865" max="4865" width="41.88671875" style="1" customWidth="1"/>
    <col min="4866" max="4866" width="3.109375" style="1" customWidth="1"/>
    <col min="4867" max="4867" width="17.6640625" style="1" customWidth="1"/>
    <col min="4868" max="4868" width="3.109375" style="1" customWidth="1"/>
    <col min="4869" max="4869" width="17.6640625" style="1" customWidth="1"/>
    <col min="4870" max="4870" width="3.109375" style="1" customWidth="1"/>
    <col min="4871" max="4871" width="15.6640625" style="1" customWidth="1"/>
    <col min="4872" max="4873" width="15.33203125" style="1" customWidth="1"/>
    <col min="4874" max="5114" width="11.6640625" style="1"/>
    <col min="5115" max="5115" width="5.44140625" style="1" customWidth="1"/>
    <col min="5116" max="5120" width="3.109375" style="1" customWidth="1"/>
    <col min="5121" max="5121" width="41.88671875" style="1" customWidth="1"/>
    <col min="5122" max="5122" width="3.109375" style="1" customWidth="1"/>
    <col min="5123" max="5123" width="17.6640625" style="1" customWidth="1"/>
    <col min="5124" max="5124" width="3.109375" style="1" customWidth="1"/>
    <col min="5125" max="5125" width="17.6640625" style="1" customWidth="1"/>
    <col min="5126" max="5126" width="3.109375" style="1" customWidth="1"/>
    <col min="5127" max="5127" width="15.6640625" style="1" customWidth="1"/>
    <col min="5128" max="5129" width="15.33203125" style="1" customWidth="1"/>
    <col min="5130" max="5370" width="11.6640625" style="1"/>
    <col min="5371" max="5371" width="5.44140625" style="1" customWidth="1"/>
    <col min="5372" max="5376" width="3.109375" style="1" customWidth="1"/>
    <col min="5377" max="5377" width="41.88671875" style="1" customWidth="1"/>
    <col min="5378" max="5378" width="3.109375" style="1" customWidth="1"/>
    <col min="5379" max="5379" width="17.6640625" style="1" customWidth="1"/>
    <col min="5380" max="5380" width="3.109375" style="1" customWidth="1"/>
    <col min="5381" max="5381" width="17.6640625" style="1" customWidth="1"/>
    <col min="5382" max="5382" width="3.109375" style="1" customWidth="1"/>
    <col min="5383" max="5383" width="15.6640625" style="1" customWidth="1"/>
    <col min="5384" max="5385" width="15.33203125" style="1" customWidth="1"/>
    <col min="5386" max="5626" width="11.6640625" style="1"/>
    <col min="5627" max="5627" width="5.44140625" style="1" customWidth="1"/>
    <col min="5628" max="5632" width="3.109375" style="1" customWidth="1"/>
    <col min="5633" max="5633" width="41.88671875" style="1" customWidth="1"/>
    <col min="5634" max="5634" width="3.109375" style="1" customWidth="1"/>
    <col min="5635" max="5635" width="17.6640625" style="1" customWidth="1"/>
    <col min="5636" max="5636" width="3.109375" style="1" customWidth="1"/>
    <col min="5637" max="5637" width="17.6640625" style="1" customWidth="1"/>
    <col min="5638" max="5638" width="3.109375" style="1" customWidth="1"/>
    <col min="5639" max="5639" width="15.6640625" style="1" customWidth="1"/>
    <col min="5640" max="5641" width="15.33203125" style="1" customWidth="1"/>
    <col min="5642" max="5882" width="11.6640625" style="1"/>
    <col min="5883" max="5883" width="5.44140625" style="1" customWidth="1"/>
    <col min="5884" max="5888" width="3.109375" style="1" customWidth="1"/>
    <col min="5889" max="5889" width="41.88671875" style="1" customWidth="1"/>
    <col min="5890" max="5890" width="3.109375" style="1" customWidth="1"/>
    <col min="5891" max="5891" width="17.6640625" style="1" customWidth="1"/>
    <col min="5892" max="5892" width="3.109375" style="1" customWidth="1"/>
    <col min="5893" max="5893" width="17.6640625" style="1" customWidth="1"/>
    <col min="5894" max="5894" width="3.109375" style="1" customWidth="1"/>
    <col min="5895" max="5895" width="15.6640625" style="1" customWidth="1"/>
    <col min="5896" max="5897" width="15.33203125" style="1" customWidth="1"/>
    <col min="5898" max="6138" width="11.6640625" style="1"/>
    <col min="6139" max="6139" width="5.44140625" style="1" customWidth="1"/>
    <col min="6140" max="6144" width="3.109375" style="1" customWidth="1"/>
    <col min="6145" max="6145" width="41.88671875" style="1" customWidth="1"/>
    <col min="6146" max="6146" width="3.109375" style="1" customWidth="1"/>
    <col min="6147" max="6147" width="17.6640625" style="1" customWidth="1"/>
    <col min="6148" max="6148" width="3.109375" style="1" customWidth="1"/>
    <col min="6149" max="6149" width="17.6640625" style="1" customWidth="1"/>
    <col min="6150" max="6150" width="3.109375" style="1" customWidth="1"/>
    <col min="6151" max="6151" width="15.6640625" style="1" customWidth="1"/>
    <col min="6152" max="6153" width="15.33203125" style="1" customWidth="1"/>
    <col min="6154" max="6394" width="11.6640625" style="1"/>
    <col min="6395" max="6395" width="5.44140625" style="1" customWidth="1"/>
    <col min="6396" max="6400" width="3.109375" style="1" customWidth="1"/>
    <col min="6401" max="6401" width="41.88671875" style="1" customWidth="1"/>
    <col min="6402" max="6402" width="3.109375" style="1" customWidth="1"/>
    <col min="6403" max="6403" width="17.6640625" style="1" customWidth="1"/>
    <col min="6404" max="6404" width="3.109375" style="1" customWidth="1"/>
    <col min="6405" max="6405" width="17.6640625" style="1" customWidth="1"/>
    <col min="6406" max="6406" width="3.109375" style="1" customWidth="1"/>
    <col min="6407" max="6407" width="15.6640625" style="1" customWidth="1"/>
    <col min="6408" max="6409" width="15.33203125" style="1" customWidth="1"/>
    <col min="6410" max="6650" width="11.6640625" style="1"/>
    <col min="6651" max="6651" width="5.44140625" style="1" customWidth="1"/>
    <col min="6652" max="6656" width="3.109375" style="1" customWidth="1"/>
    <col min="6657" max="6657" width="41.88671875" style="1" customWidth="1"/>
    <col min="6658" max="6658" width="3.109375" style="1" customWidth="1"/>
    <col min="6659" max="6659" width="17.6640625" style="1" customWidth="1"/>
    <col min="6660" max="6660" width="3.109375" style="1" customWidth="1"/>
    <col min="6661" max="6661" width="17.6640625" style="1" customWidth="1"/>
    <col min="6662" max="6662" width="3.109375" style="1" customWidth="1"/>
    <col min="6663" max="6663" width="15.6640625" style="1" customWidth="1"/>
    <col min="6664" max="6665" width="15.33203125" style="1" customWidth="1"/>
    <col min="6666" max="6906" width="11.6640625" style="1"/>
    <col min="6907" max="6907" width="5.44140625" style="1" customWidth="1"/>
    <col min="6908" max="6912" width="3.109375" style="1" customWidth="1"/>
    <col min="6913" max="6913" width="41.88671875" style="1" customWidth="1"/>
    <col min="6914" max="6914" width="3.109375" style="1" customWidth="1"/>
    <col min="6915" max="6915" width="17.6640625" style="1" customWidth="1"/>
    <col min="6916" max="6916" width="3.109375" style="1" customWidth="1"/>
    <col min="6917" max="6917" width="17.6640625" style="1" customWidth="1"/>
    <col min="6918" max="6918" width="3.109375" style="1" customWidth="1"/>
    <col min="6919" max="6919" width="15.6640625" style="1" customWidth="1"/>
    <col min="6920" max="6921" width="15.33203125" style="1" customWidth="1"/>
    <col min="6922" max="7162" width="11.6640625" style="1"/>
    <col min="7163" max="7163" width="5.44140625" style="1" customWidth="1"/>
    <col min="7164" max="7168" width="3.109375" style="1" customWidth="1"/>
    <col min="7169" max="7169" width="41.88671875" style="1" customWidth="1"/>
    <col min="7170" max="7170" width="3.109375" style="1" customWidth="1"/>
    <col min="7171" max="7171" width="17.6640625" style="1" customWidth="1"/>
    <col min="7172" max="7172" width="3.109375" style="1" customWidth="1"/>
    <col min="7173" max="7173" width="17.6640625" style="1" customWidth="1"/>
    <col min="7174" max="7174" width="3.109375" style="1" customWidth="1"/>
    <col min="7175" max="7175" width="15.6640625" style="1" customWidth="1"/>
    <col min="7176" max="7177" width="15.33203125" style="1" customWidth="1"/>
    <col min="7178" max="7418" width="11.6640625" style="1"/>
    <col min="7419" max="7419" width="5.44140625" style="1" customWidth="1"/>
    <col min="7420" max="7424" width="3.109375" style="1" customWidth="1"/>
    <col min="7425" max="7425" width="41.88671875" style="1" customWidth="1"/>
    <col min="7426" max="7426" width="3.109375" style="1" customWidth="1"/>
    <col min="7427" max="7427" width="17.6640625" style="1" customWidth="1"/>
    <col min="7428" max="7428" width="3.109375" style="1" customWidth="1"/>
    <col min="7429" max="7429" width="17.6640625" style="1" customWidth="1"/>
    <col min="7430" max="7430" width="3.109375" style="1" customWidth="1"/>
    <col min="7431" max="7431" width="15.6640625" style="1" customWidth="1"/>
    <col min="7432" max="7433" width="15.33203125" style="1" customWidth="1"/>
    <col min="7434" max="7674" width="11.6640625" style="1"/>
    <col min="7675" max="7675" width="5.44140625" style="1" customWidth="1"/>
    <col min="7676" max="7680" width="3.109375" style="1" customWidth="1"/>
    <col min="7681" max="7681" width="41.88671875" style="1" customWidth="1"/>
    <col min="7682" max="7682" width="3.109375" style="1" customWidth="1"/>
    <col min="7683" max="7683" width="17.6640625" style="1" customWidth="1"/>
    <col min="7684" max="7684" width="3.109375" style="1" customWidth="1"/>
    <col min="7685" max="7685" width="17.6640625" style="1" customWidth="1"/>
    <col min="7686" max="7686" width="3.109375" style="1" customWidth="1"/>
    <col min="7687" max="7687" width="15.6640625" style="1" customWidth="1"/>
    <col min="7688" max="7689" width="15.33203125" style="1" customWidth="1"/>
    <col min="7690" max="7930" width="11.6640625" style="1"/>
    <col min="7931" max="7931" width="5.44140625" style="1" customWidth="1"/>
    <col min="7932" max="7936" width="3.109375" style="1" customWidth="1"/>
    <col min="7937" max="7937" width="41.88671875" style="1" customWidth="1"/>
    <col min="7938" max="7938" width="3.109375" style="1" customWidth="1"/>
    <col min="7939" max="7939" width="17.6640625" style="1" customWidth="1"/>
    <col min="7940" max="7940" width="3.109375" style="1" customWidth="1"/>
    <col min="7941" max="7941" width="17.6640625" style="1" customWidth="1"/>
    <col min="7942" max="7942" width="3.109375" style="1" customWidth="1"/>
    <col min="7943" max="7943" width="15.6640625" style="1" customWidth="1"/>
    <col min="7944" max="7945" width="15.33203125" style="1" customWidth="1"/>
    <col min="7946" max="8186" width="11.6640625" style="1"/>
    <col min="8187" max="8187" width="5.44140625" style="1" customWidth="1"/>
    <col min="8188" max="8192" width="3.109375" style="1" customWidth="1"/>
    <col min="8193" max="8193" width="41.88671875" style="1" customWidth="1"/>
    <col min="8194" max="8194" width="3.109375" style="1" customWidth="1"/>
    <col min="8195" max="8195" width="17.6640625" style="1" customWidth="1"/>
    <col min="8196" max="8196" width="3.109375" style="1" customWidth="1"/>
    <col min="8197" max="8197" width="17.6640625" style="1" customWidth="1"/>
    <col min="8198" max="8198" width="3.109375" style="1" customWidth="1"/>
    <col min="8199" max="8199" width="15.6640625" style="1" customWidth="1"/>
    <col min="8200" max="8201" width="15.33203125" style="1" customWidth="1"/>
    <col min="8202" max="8442" width="11.6640625" style="1"/>
    <col min="8443" max="8443" width="5.44140625" style="1" customWidth="1"/>
    <col min="8444" max="8448" width="3.109375" style="1" customWidth="1"/>
    <col min="8449" max="8449" width="41.88671875" style="1" customWidth="1"/>
    <col min="8450" max="8450" width="3.109375" style="1" customWidth="1"/>
    <col min="8451" max="8451" width="17.6640625" style="1" customWidth="1"/>
    <col min="8452" max="8452" width="3.109375" style="1" customWidth="1"/>
    <col min="8453" max="8453" width="17.6640625" style="1" customWidth="1"/>
    <col min="8454" max="8454" width="3.109375" style="1" customWidth="1"/>
    <col min="8455" max="8455" width="15.6640625" style="1" customWidth="1"/>
    <col min="8456" max="8457" width="15.33203125" style="1" customWidth="1"/>
    <col min="8458" max="8698" width="11.6640625" style="1"/>
    <col min="8699" max="8699" width="5.44140625" style="1" customWidth="1"/>
    <col min="8700" max="8704" width="3.109375" style="1" customWidth="1"/>
    <col min="8705" max="8705" width="41.88671875" style="1" customWidth="1"/>
    <col min="8706" max="8706" width="3.109375" style="1" customWidth="1"/>
    <col min="8707" max="8707" width="17.6640625" style="1" customWidth="1"/>
    <col min="8708" max="8708" width="3.109375" style="1" customWidth="1"/>
    <col min="8709" max="8709" width="17.6640625" style="1" customWidth="1"/>
    <col min="8710" max="8710" width="3.109375" style="1" customWidth="1"/>
    <col min="8711" max="8711" width="15.6640625" style="1" customWidth="1"/>
    <col min="8712" max="8713" width="15.33203125" style="1" customWidth="1"/>
    <col min="8714" max="8954" width="11.6640625" style="1"/>
    <col min="8955" max="8955" width="5.44140625" style="1" customWidth="1"/>
    <col min="8956" max="8960" width="3.109375" style="1" customWidth="1"/>
    <col min="8961" max="8961" width="41.88671875" style="1" customWidth="1"/>
    <col min="8962" max="8962" width="3.109375" style="1" customWidth="1"/>
    <col min="8963" max="8963" width="17.6640625" style="1" customWidth="1"/>
    <col min="8964" max="8964" width="3.109375" style="1" customWidth="1"/>
    <col min="8965" max="8965" width="17.6640625" style="1" customWidth="1"/>
    <col min="8966" max="8966" width="3.109375" style="1" customWidth="1"/>
    <col min="8967" max="8967" width="15.6640625" style="1" customWidth="1"/>
    <col min="8968" max="8969" width="15.33203125" style="1" customWidth="1"/>
    <col min="8970" max="9210" width="11.6640625" style="1"/>
    <col min="9211" max="9211" width="5.44140625" style="1" customWidth="1"/>
    <col min="9212" max="9216" width="3.109375" style="1" customWidth="1"/>
    <col min="9217" max="9217" width="41.88671875" style="1" customWidth="1"/>
    <col min="9218" max="9218" width="3.109375" style="1" customWidth="1"/>
    <col min="9219" max="9219" width="17.6640625" style="1" customWidth="1"/>
    <col min="9220" max="9220" width="3.109375" style="1" customWidth="1"/>
    <col min="9221" max="9221" width="17.6640625" style="1" customWidth="1"/>
    <col min="9222" max="9222" width="3.109375" style="1" customWidth="1"/>
    <col min="9223" max="9223" width="15.6640625" style="1" customWidth="1"/>
    <col min="9224" max="9225" width="15.33203125" style="1" customWidth="1"/>
    <col min="9226" max="9466" width="11.6640625" style="1"/>
    <col min="9467" max="9467" width="5.44140625" style="1" customWidth="1"/>
    <col min="9468" max="9472" width="3.109375" style="1" customWidth="1"/>
    <col min="9473" max="9473" width="41.88671875" style="1" customWidth="1"/>
    <col min="9474" max="9474" width="3.109375" style="1" customWidth="1"/>
    <col min="9475" max="9475" width="17.6640625" style="1" customWidth="1"/>
    <col min="9476" max="9476" width="3.109375" style="1" customWidth="1"/>
    <col min="9477" max="9477" width="17.6640625" style="1" customWidth="1"/>
    <col min="9478" max="9478" width="3.109375" style="1" customWidth="1"/>
    <col min="9479" max="9479" width="15.6640625" style="1" customWidth="1"/>
    <col min="9480" max="9481" width="15.33203125" style="1" customWidth="1"/>
    <col min="9482" max="9722" width="11.6640625" style="1"/>
    <col min="9723" max="9723" width="5.44140625" style="1" customWidth="1"/>
    <col min="9724" max="9728" width="3.109375" style="1" customWidth="1"/>
    <col min="9729" max="9729" width="41.88671875" style="1" customWidth="1"/>
    <col min="9730" max="9730" width="3.109375" style="1" customWidth="1"/>
    <col min="9731" max="9731" width="17.6640625" style="1" customWidth="1"/>
    <col min="9732" max="9732" width="3.109375" style="1" customWidth="1"/>
    <col min="9733" max="9733" width="17.6640625" style="1" customWidth="1"/>
    <col min="9734" max="9734" width="3.109375" style="1" customWidth="1"/>
    <col min="9735" max="9735" width="15.6640625" style="1" customWidth="1"/>
    <col min="9736" max="9737" width="15.33203125" style="1" customWidth="1"/>
    <col min="9738" max="9978" width="11.6640625" style="1"/>
    <col min="9979" max="9979" width="5.44140625" style="1" customWidth="1"/>
    <col min="9980" max="9984" width="3.109375" style="1" customWidth="1"/>
    <col min="9985" max="9985" width="41.88671875" style="1" customWidth="1"/>
    <col min="9986" max="9986" width="3.109375" style="1" customWidth="1"/>
    <col min="9987" max="9987" width="17.6640625" style="1" customWidth="1"/>
    <col min="9988" max="9988" width="3.109375" style="1" customWidth="1"/>
    <col min="9989" max="9989" width="17.6640625" style="1" customWidth="1"/>
    <col min="9990" max="9990" width="3.109375" style="1" customWidth="1"/>
    <col min="9991" max="9991" width="15.6640625" style="1" customWidth="1"/>
    <col min="9992" max="9993" width="15.33203125" style="1" customWidth="1"/>
    <col min="9994" max="10234" width="11.6640625" style="1"/>
    <col min="10235" max="10235" width="5.44140625" style="1" customWidth="1"/>
    <col min="10236" max="10240" width="3.109375" style="1" customWidth="1"/>
    <col min="10241" max="10241" width="41.88671875" style="1" customWidth="1"/>
    <col min="10242" max="10242" width="3.109375" style="1" customWidth="1"/>
    <col min="10243" max="10243" width="17.6640625" style="1" customWidth="1"/>
    <col min="10244" max="10244" width="3.109375" style="1" customWidth="1"/>
    <col min="10245" max="10245" width="17.6640625" style="1" customWidth="1"/>
    <col min="10246" max="10246" width="3.109375" style="1" customWidth="1"/>
    <col min="10247" max="10247" width="15.6640625" style="1" customWidth="1"/>
    <col min="10248" max="10249" width="15.33203125" style="1" customWidth="1"/>
    <col min="10250" max="10490" width="11.6640625" style="1"/>
    <col min="10491" max="10491" width="5.44140625" style="1" customWidth="1"/>
    <col min="10492" max="10496" width="3.109375" style="1" customWidth="1"/>
    <col min="10497" max="10497" width="41.88671875" style="1" customWidth="1"/>
    <col min="10498" max="10498" width="3.109375" style="1" customWidth="1"/>
    <col min="10499" max="10499" width="17.6640625" style="1" customWidth="1"/>
    <col min="10500" max="10500" width="3.109375" style="1" customWidth="1"/>
    <col min="10501" max="10501" width="17.6640625" style="1" customWidth="1"/>
    <col min="10502" max="10502" width="3.109375" style="1" customWidth="1"/>
    <col min="10503" max="10503" width="15.6640625" style="1" customWidth="1"/>
    <col min="10504" max="10505" width="15.33203125" style="1" customWidth="1"/>
    <col min="10506" max="10746" width="11.6640625" style="1"/>
    <col min="10747" max="10747" width="5.44140625" style="1" customWidth="1"/>
    <col min="10748" max="10752" width="3.109375" style="1" customWidth="1"/>
    <col min="10753" max="10753" width="41.88671875" style="1" customWidth="1"/>
    <col min="10754" max="10754" width="3.109375" style="1" customWidth="1"/>
    <col min="10755" max="10755" width="17.6640625" style="1" customWidth="1"/>
    <col min="10756" max="10756" width="3.109375" style="1" customWidth="1"/>
    <col min="10757" max="10757" width="17.6640625" style="1" customWidth="1"/>
    <col min="10758" max="10758" width="3.109375" style="1" customWidth="1"/>
    <col min="10759" max="10759" width="15.6640625" style="1" customWidth="1"/>
    <col min="10760" max="10761" width="15.33203125" style="1" customWidth="1"/>
    <col min="10762" max="11002" width="11.6640625" style="1"/>
    <col min="11003" max="11003" width="5.44140625" style="1" customWidth="1"/>
    <col min="11004" max="11008" width="3.109375" style="1" customWidth="1"/>
    <col min="11009" max="11009" width="41.88671875" style="1" customWidth="1"/>
    <col min="11010" max="11010" width="3.109375" style="1" customWidth="1"/>
    <col min="11011" max="11011" width="17.6640625" style="1" customWidth="1"/>
    <col min="11012" max="11012" width="3.109375" style="1" customWidth="1"/>
    <col min="11013" max="11013" width="17.6640625" style="1" customWidth="1"/>
    <col min="11014" max="11014" width="3.109375" style="1" customWidth="1"/>
    <col min="11015" max="11015" width="15.6640625" style="1" customWidth="1"/>
    <col min="11016" max="11017" width="15.33203125" style="1" customWidth="1"/>
    <col min="11018" max="11258" width="11.6640625" style="1"/>
    <col min="11259" max="11259" width="5.44140625" style="1" customWidth="1"/>
    <col min="11260" max="11264" width="3.109375" style="1" customWidth="1"/>
    <col min="11265" max="11265" width="41.88671875" style="1" customWidth="1"/>
    <col min="11266" max="11266" width="3.109375" style="1" customWidth="1"/>
    <col min="11267" max="11267" width="17.6640625" style="1" customWidth="1"/>
    <col min="11268" max="11268" width="3.109375" style="1" customWidth="1"/>
    <col min="11269" max="11269" width="17.6640625" style="1" customWidth="1"/>
    <col min="11270" max="11270" width="3.109375" style="1" customWidth="1"/>
    <col min="11271" max="11271" width="15.6640625" style="1" customWidth="1"/>
    <col min="11272" max="11273" width="15.33203125" style="1" customWidth="1"/>
    <col min="11274" max="11514" width="11.6640625" style="1"/>
    <col min="11515" max="11515" width="5.44140625" style="1" customWidth="1"/>
    <col min="11516" max="11520" width="3.109375" style="1" customWidth="1"/>
    <col min="11521" max="11521" width="41.88671875" style="1" customWidth="1"/>
    <col min="11522" max="11522" width="3.109375" style="1" customWidth="1"/>
    <col min="11523" max="11523" width="17.6640625" style="1" customWidth="1"/>
    <col min="11524" max="11524" width="3.109375" style="1" customWidth="1"/>
    <col min="11525" max="11525" width="17.6640625" style="1" customWidth="1"/>
    <col min="11526" max="11526" width="3.109375" style="1" customWidth="1"/>
    <col min="11527" max="11527" width="15.6640625" style="1" customWidth="1"/>
    <col min="11528" max="11529" width="15.33203125" style="1" customWidth="1"/>
    <col min="11530" max="11770" width="11.6640625" style="1"/>
    <col min="11771" max="11771" width="5.44140625" style="1" customWidth="1"/>
    <col min="11772" max="11776" width="3.109375" style="1" customWidth="1"/>
    <col min="11777" max="11777" width="41.88671875" style="1" customWidth="1"/>
    <col min="11778" max="11778" width="3.109375" style="1" customWidth="1"/>
    <col min="11779" max="11779" width="17.6640625" style="1" customWidth="1"/>
    <col min="11780" max="11780" width="3.109375" style="1" customWidth="1"/>
    <col min="11781" max="11781" width="17.6640625" style="1" customWidth="1"/>
    <col min="11782" max="11782" width="3.109375" style="1" customWidth="1"/>
    <col min="11783" max="11783" width="15.6640625" style="1" customWidth="1"/>
    <col min="11784" max="11785" width="15.33203125" style="1" customWidth="1"/>
    <col min="11786" max="12026" width="11.6640625" style="1"/>
    <col min="12027" max="12027" width="5.44140625" style="1" customWidth="1"/>
    <col min="12028" max="12032" width="3.109375" style="1" customWidth="1"/>
    <col min="12033" max="12033" width="41.88671875" style="1" customWidth="1"/>
    <col min="12034" max="12034" width="3.109375" style="1" customWidth="1"/>
    <col min="12035" max="12035" width="17.6640625" style="1" customWidth="1"/>
    <col min="12036" max="12036" width="3.109375" style="1" customWidth="1"/>
    <col min="12037" max="12037" width="17.6640625" style="1" customWidth="1"/>
    <col min="12038" max="12038" width="3.109375" style="1" customWidth="1"/>
    <col min="12039" max="12039" width="15.6640625" style="1" customWidth="1"/>
    <col min="12040" max="12041" width="15.33203125" style="1" customWidth="1"/>
    <col min="12042" max="12282" width="11.6640625" style="1"/>
    <col min="12283" max="12283" width="5.44140625" style="1" customWidth="1"/>
    <col min="12284" max="12288" width="3.109375" style="1" customWidth="1"/>
    <col min="12289" max="12289" width="41.88671875" style="1" customWidth="1"/>
    <col min="12290" max="12290" width="3.109375" style="1" customWidth="1"/>
    <col min="12291" max="12291" width="17.6640625" style="1" customWidth="1"/>
    <col min="12292" max="12292" width="3.109375" style="1" customWidth="1"/>
    <col min="12293" max="12293" width="17.6640625" style="1" customWidth="1"/>
    <col min="12294" max="12294" width="3.109375" style="1" customWidth="1"/>
    <col min="12295" max="12295" width="15.6640625" style="1" customWidth="1"/>
    <col min="12296" max="12297" width="15.33203125" style="1" customWidth="1"/>
    <col min="12298" max="12538" width="11.6640625" style="1"/>
    <col min="12539" max="12539" width="5.44140625" style="1" customWidth="1"/>
    <col min="12540" max="12544" width="3.109375" style="1" customWidth="1"/>
    <col min="12545" max="12545" width="41.88671875" style="1" customWidth="1"/>
    <col min="12546" max="12546" width="3.109375" style="1" customWidth="1"/>
    <col min="12547" max="12547" width="17.6640625" style="1" customWidth="1"/>
    <col min="12548" max="12548" width="3.109375" style="1" customWidth="1"/>
    <col min="12549" max="12549" width="17.6640625" style="1" customWidth="1"/>
    <col min="12550" max="12550" width="3.109375" style="1" customWidth="1"/>
    <col min="12551" max="12551" width="15.6640625" style="1" customWidth="1"/>
    <col min="12552" max="12553" width="15.33203125" style="1" customWidth="1"/>
    <col min="12554" max="12794" width="11.6640625" style="1"/>
    <col min="12795" max="12795" width="5.44140625" style="1" customWidth="1"/>
    <col min="12796" max="12800" width="3.109375" style="1" customWidth="1"/>
    <col min="12801" max="12801" width="41.88671875" style="1" customWidth="1"/>
    <col min="12802" max="12802" width="3.109375" style="1" customWidth="1"/>
    <col min="12803" max="12803" width="17.6640625" style="1" customWidth="1"/>
    <col min="12804" max="12804" width="3.109375" style="1" customWidth="1"/>
    <col min="12805" max="12805" width="17.6640625" style="1" customWidth="1"/>
    <col min="12806" max="12806" width="3.109375" style="1" customWidth="1"/>
    <col min="12807" max="12807" width="15.6640625" style="1" customWidth="1"/>
    <col min="12808" max="12809" width="15.33203125" style="1" customWidth="1"/>
    <col min="12810" max="13050" width="11.6640625" style="1"/>
    <col min="13051" max="13051" width="5.44140625" style="1" customWidth="1"/>
    <col min="13052" max="13056" width="3.109375" style="1" customWidth="1"/>
    <col min="13057" max="13057" width="41.88671875" style="1" customWidth="1"/>
    <col min="13058" max="13058" width="3.109375" style="1" customWidth="1"/>
    <col min="13059" max="13059" width="17.6640625" style="1" customWidth="1"/>
    <col min="13060" max="13060" width="3.109375" style="1" customWidth="1"/>
    <col min="13061" max="13061" width="17.6640625" style="1" customWidth="1"/>
    <col min="13062" max="13062" width="3.109375" style="1" customWidth="1"/>
    <col min="13063" max="13063" width="15.6640625" style="1" customWidth="1"/>
    <col min="13064" max="13065" width="15.33203125" style="1" customWidth="1"/>
    <col min="13066" max="13306" width="11.6640625" style="1"/>
    <col min="13307" max="13307" width="5.44140625" style="1" customWidth="1"/>
    <col min="13308" max="13312" width="3.109375" style="1" customWidth="1"/>
    <col min="13313" max="13313" width="41.88671875" style="1" customWidth="1"/>
    <col min="13314" max="13314" width="3.109375" style="1" customWidth="1"/>
    <col min="13315" max="13315" width="17.6640625" style="1" customWidth="1"/>
    <col min="13316" max="13316" width="3.109375" style="1" customWidth="1"/>
    <col min="13317" max="13317" width="17.6640625" style="1" customWidth="1"/>
    <col min="13318" max="13318" width="3.109375" style="1" customWidth="1"/>
    <col min="13319" max="13319" width="15.6640625" style="1" customWidth="1"/>
    <col min="13320" max="13321" width="15.33203125" style="1" customWidth="1"/>
    <col min="13322" max="13562" width="11.6640625" style="1"/>
    <col min="13563" max="13563" width="5.44140625" style="1" customWidth="1"/>
    <col min="13564" max="13568" width="3.109375" style="1" customWidth="1"/>
    <col min="13569" max="13569" width="41.88671875" style="1" customWidth="1"/>
    <col min="13570" max="13570" width="3.109375" style="1" customWidth="1"/>
    <col min="13571" max="13571" width="17.6640625" style="1" customWidth="1"/>
    <col min="13572" max="13572" width="3.109375" style="1" customWidth="1"/>
    <col min="13573" max="13573" width="17.6640625" style="1" customWidth="1"/>
    <col min="13574" max="13574" width="3.109375" style="1" customWidth="1"/>
    <col min="13575" max="13575" width="15.6640625" style="1" customWidth="1"/>
    <col min="13576" max="13577" width="15.33203125" style="1" customWidth="1"/>
    <col min="13578" max="13818" width="11.6640625" style="1"/>
    <col min="13819" max="13819" width="5.44140625" style="1" customWidth="1"/>
    <col min="13820" max="13824" width="3.109375" style="1" customWidth="1"/>
    <col min="13825" max="13825" width="41.88671875" style="1" customWidth="1"/>
    <col min="13826" max="13826" width="3.109375" style="1" customWidth="1"/>
    <col min="13827" max="13827" width="17.6640625" style="1" customWidth="1"/>
    <col min="13828" max="13828" width="3.109375" style="1" customWidth="1"/>
    <col min="13829" max="13829" width="17.6640625" style="1" customWidth="1"/>
    <col min="13830" max="13830" width="3.109375" style="1" customWidth="1"/>
    <col min="13831" max="13831" width="15.6640625" style="1" customWidth="1"/>
    <col min="13832" max="13833" width="15.33203125" style="1" customWidth="1"/>
    <col min="13834" max="14074" width="11.6640625" style="1"/>
    <col min="14075" max="14075" width="5.44140625" style="1" customWidth="1"/>
    <col min="14076" max="14080" width="3.109375" style="1" customWidth="1"/>
    <col min="14081" max="14081" width="41.88671875" style="1" customWidth="1"/>
    <col min="14082" max="14082" width="3.109375" style="1" customWidth="1"/>
    <col min="14083" max="14083" width="17.6640625" style="1" customWidth="1"/>
    <col min="14084" max="14084" width="3.109375" style="1" customWidth="1"/>
    <col min="14085" max="14085" width="17.6640625" style="1" customWidth="1"/>
    <col min="14086" max="14086" width="3.109375" style="1" customWidth="1"/>
    <col min="14087" max="14087" width="15.6640625" style="1" customWidth="1"/>
    <col min="14088" max="14089" width="15.33203125" style="1" customWidth="1"/>
    <col min="14090" max="14330" width="11.6640625" style="1"/>
    <col min="14331" max="14331" width="5.44140625" style="1" customWidth="1"/>
    <col min="14332" max="14336" width="3.109375" style="1" customWidth="1"/>
    <col min="14337" max="14337" width="41.88671875" style="1" customWidth="1"/>
    <col min="14338" max="14338" width="3.109375" style="1" customWidth="1"/>
    <col min="14339" max="14339" width="17.6640625" style="1" customWidth="1"/>
    <col min="14340" max="14340" width="3.109375" style="1" customWidth="1"/>
    <col min="14341" max="14341" width="17.6640625" style="1" customWidth="1"/>
    <col min="14342" max="14342" width="3.109375" style="1" customWidth="1"/>
    <col min="14343" max="14343" width="15.6640625" style="1" customWidth="1"/>
    <col min="14344" max="14345" width="15.33203125" style="1" customWidth="1"/>
    <col min="14346" max="14586" width="11.6640625" style="1"/>
    <col min="14587" max="14587" width="5.44140625" style="1" customWidth="1"/>
    <col min="14588" max="14592" width="3.109375" style="1" customWidth="1"/>
    <col min="14593" max="14593" width="41.88671875" style="1" customWidth="1"/>
    <col min="14594" max="14594" width="3.109375" style="1" customWidth="1"/>
    <col min="14595" max="14595" width="17.6640625" style="1" customWidth="1"/>
    <col min="14596" max="14596" width="3.109375" style="1" customWidth="1"/>
    <col min="14597" max="14597" width="17.6640625" style="1" customWidth="1"/>
    <col min="14598" max="14598" width="3.109375" style="1" customWidth="1"/>
    <col min="14599" max="14599" width="15.6640625" style="1" customWidth="1"/>
    <col min="14600" max="14601" width="15.33203125" style="1" customWidth="1"/>
    <col min="14602" max="14842" width="11.6640625" style="1"/>
    <col min="14843" max="14843" width="5.44140625" style="1" customWidth="1"/>
    <col min="14844" max="14848" width="3.109375" style="1" customWidth="1"/>
    <col min="14849" max="14849" width="41.88671875" style="1" customWidth="1"/>
    <col min="14850" max="14850" width="3.109375" style="1" customWidth="1"/>
    <col min="14851" max="14851" width="17.6640625" style="1" customWidth="1"/>
    <col min="14852" max="14852" width="3.109375" style="1" customWidth="1"/>
    <col min="14853" max="14853" width="17.6640625" style="1" customWidth="1"/>
    <col min="14854" max="14854" width="3.109375" style="1" customWidth="1"/>
    <col min="14855" max="14855" width="15.6640625" style="1" customWidth="1"/>
    <col min="14856" max="14857" width="15.33203125" style="1" customWidth="1"/>
    <col min="14858" max="15098" width="11.6640625" style="1"/>
    <col min="15099" max="15099" width="5.44140625" style="1" customWidth="1"/>
    <col min="15100" max="15104" width="3.109375" style="1" customWidth="1"/>
    <col min="15105" max="15105" width="41.88671875" style="1" customWidth="1"/>
    <col min="15106" max="15106" width="3.109375" style="1" customWidth="1"/>
    <col min="15107" max="15107" width="17.6640625" style="1" customWidth="1"/>
    <col min="15108" max="15108" width="3.109375" style="1" customWidth="1"/>
    <col min="15109" max="15109" width="17.6640625" style="1" customWidth="1"/>
    <col min="15110" max="15110" width="3.109375" style="1" customWidth="1"/>
    <col min="15111" max="15111" width="15.6640625" style="1" customWidth="1"/>
    <col min="15112" max="15113" width="15.33203125" style="1" customWidth="1"/>
    <col min="15114" max="15354" width="11.6640625" style="1"/>
    <col min="15355" max="15355" width="5.44140625" style="1" customWidth="1"/>
    <col min="15356" max="15360" width="3.109375" style="1" customWidth="1"/>
    <col min="15361" max="15361" width="41.88671875" style="1" customWidth="1"/>
    <col min="15362" max="15362" width="3.109375" style="1" customWidth="1"/>
    <col min="15363" max="15363" width="17.6640625" style="1" customWidth="1"/>
    <col min="15364" max="15364" width="3.109375" style="1" customWidth="1"/>
    <col min="15365" max="15365" width="17.6640625" style="1" customWidth="1"/>
    <col min="15366" max="15366" width="3.109375" style="1" customWidth="1"/>
    <col min="15367" max="15367" width="15.6640625" style="1" customWidth="1"/>
    <col min="15368" max="15369" width="15.33203125" style="1" customWidth="1"/>
    <col min="15370" max="15610" width="11.6640625" style="1"/>
    <col min="15611" max="15611" width="5.44140625" style="1" customWidth="1"/>
    <col min="15612" max="15616" width="3.109375" style="1" customWidth="1"/>
    <col min="15617" max="15617" width="41.88671875" style="1" customWidth="1"/>
    <col min="15618" max="15618" width="3.109375" style="1" customWidth="1"/>
    <col min="15619" max="15619" width="17.6640625" style="1" customWidth="1"/>
    <col min="15620" max="15620" width="3.109375" style="1" customWidth="1"/>
    <col min="15621" max="15621" width="17.6640625" style="1" customWidth="1"/>
    <col min="15622" max="15622" width="3.109375" style="1" customWidth="1"/>
    <col min="15623" max="15623" width="15.6640625" style="1" customWidth="1"/>
    <col min="15624" max="15625" width="15.33203125" style="1" customWidth="1"/>
    <col min="15626" max="15866" width="11.6640625" style="1"/>
    <col min="15867" max="15867" width="5.44140625" style="1" customWidth="1"/>
    <col min="15868" max="15872" width="3.109375" style="1" customWidth="1"/>
    <col min="15873" max="15873" width="41.88671875" style="1" customWidth="1"/>
    <col min="15874" max="15874" width="3.109375" style="1" customWidth="1"/>
    <col min="15875" max="15875" width="17.6640625" style="1" customWidth="1"/>
    <col min="15876" max="15876" width="3.109375" style="1" customWidth="1"/>
    <col min="15877" max="15877" width="17.6640625" style="1" customWidth="1"/>
    <col min="15878" max="15878" width="3.109375" style="1" customWidth="1"/>
    <col min="15879" max="15879" width="15.6640625" style="1" customWidth="1"/>
    <col min="15880" max="15881" width="15.33203125" style="1" customWidth="1"/>
    <col min="15882" max="16122" width="11.6640625" style="1"/>
    <col min="16123" max="16123" width="5.44140625" style="1" customWidth="1"/>
    <col min="16124" max="16128" width="3.109375" style="1" customWidth="1"/>
    <col min="16129" max="16129" width="41.88671875" style="1" customWidth="1"/>
    <col min="16130" max="16130" width="3.109375" style="1" customWidth="1"/>
    <col min="16131" max="16131" width="17.6640625" style="1" customWidth="1"/>
    <col min="16132" max="16132" width="3.109375" style="1" customWidth="1"/>
    <col min="16133" max="16133" width="17.6640625" style="1" customWidth="1"/>
    <col min="16134" max="16134" width="3.109375" style="1" customWidth="1"/>
    <col min="16135" max="16135" width="15.6640625" style="1" customWidth="1"/>
    <col min="16136" max="16137" width="15.33203125" style="1" customWidth="1"/>
    <col min="16138" max="16384" width="11.6640625" style="1"/>
  </cols>
  <sheetData>
    <row r="2" spans="1:14">
      <c r="A2" s="38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4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>
      <c r="A4" s="12" t="s">
        <v>2</v>
      </c>
      <c r="B4" s="13"/>
      <c r="C4" s="13"/>
      <c r="D4" s="13"/>
      <c r="E4" s="13"/>
      <c r="F4" s="13"/>
      <c r="G4" s="13"/>
      <c r="H4" s="13"/>
      <c r="I4" s="13"/>
      <c r="J4" s="28"/>
      <c r="K4" s="13"/>
      <c r="L4" s="28"/>
      <c r="M4" s="28"/>
    </row>
    <row r="5" spans="1:14">
      <c r="A5" s="12" t="s">
        <v>3</v>
      </c>
      <c r="B5" s="13"/>
      <c r="C5" s="13"/>
      <c r="D5" s="13"/>
      <c r="E5" s="13"/>
      <c r="F5" s="13"/>
      <c r="G5" s="13"/>
      <c r="H5" s="13"/>
      <c r="I5" s="13"/>
      <c r="J5" s="28"/>
      <c r="K5" s="13"/>
      <c r="L5" s="28"/>
      <c r="M5" s="28"/>
    </row>
    <row r="6" spans="1:14">
      <c r="A6" s="12" t="s">
        <v>88</v>
      </c>
      <c r="B6" s="13"/>
      <c r="C6" s="13"/>
      <c r="D6" s="13"/>
      <c r="E6" s="13"/>
      <c r="F6" s="13"/>
      <c r="G6" s="13"/>
      <c r="H6" s="13"/>
      <c r="I6" s="13"/>
      <c r="J6" s="28"/>
      <c r="K6" s="13"/>
      <c r="L6" s="28"/>
      <c r="M6" s="28"/>
    </row>
    <row r="7" spans="1:14">
      <c r="A7" s="12" t="s">
        <v>4</v>
      </c>
      <c r="B7" s="13"/>
      <c r="C7" s="13"/>
      <c r="D7" s="13"/>
      <c r="E7" s="13"/>
      <c r="F7" s="13"/>
      <c r="G7" s="13"/>
      <c r="H7" s="13"/>
      <c r="I7" s="13"/>
      <c r="J7" s="28"/>
      <c r="K7" s="13"/>
      <c r="L7" s="28"/>
      <c r="M7" s="28"/>
    </row>
    <row r="8" spans="1:14">
      <c r="A8" s="13"/>
      <c r="B8" s="13"/>
      <c r="C8" s="13"/>
      <c r="D8" s="13"/>
      <c r="E8" s="13"/>
      <c r="F8" s="13"/>
      <c r="G8" s="13"/>
      <c r="H8" s="13"/>
      <c r="I8" s="13"/>
      <c r="J8" s="28"/>
      <c r="K8" s="13"/>
      <c r="L8" s="28"/>
      <c r="M8" s="28"/>
    </row>
    <row r="9" spans="1:14">
      <c r="I9" s="14" t="s">
        <v>74</v>
      </c>
      <c r="K9" s="14" t="s">
        <v>74</v>
      </c>
      <c r="M9" s="14" t="s">
        <v>77</v>
      </c>
    </row>
    <row r="10" spans="1:14">
      <c r="A10" s="14" t="s">
        <v>71</v>
      </c>
      <c r="H10" s="2"/>
      <c r="I10" s="14" t="s">
        <v>75</v>
      </c>
      <c r="K10" s="14" t="s">
        <v>75</v>
      </c>
      <c r="M10" s="14" t="s">
        <v>78</v>
      </c>
    </row>
    <row r="11" spans="1:14">
      <c r="A11" s="15" t="s">
        <v>72</v>
      </c>
      <c r="C11" s="40" t="s">
        <v>73</v>
      </c>
      <c r="D11" s="40"/>
      <c r="E11" s="40"/>
      <c r="F11" s="40"/>
      <c r="G11" s="40"/>
      <c r="H11" s="14"/>
      <c r="I11" s="22" t="s">
        <v>81</v>
      </c>
      <c r="K11" s="22" t="s">
        <v>80</v>
      </c>
      <c r="M11" s="23" t="s">
        <v>76</v>
      </c>
    </row>
    <row r="12" spans="1:14">
      <c r="A12" s="14" t="s">
        <v>5</v>
      </c>
      <c r="C12" s="41">
        <v>-2</v>
      </c>
      <c r="D12" s="42"/>
      <c r="E12" s="42"/>
      <c r="F12" s="42"/>
      <c r="G12" s="42"/>
      <c r="I12" s="14">
        <v>-3</v>
      </c>
      <c r="K12" s="14">
        <v>-4</v>
      </c>
      <c r="M12" s="14">
        <v>-5</v>
      </c>
    </row>
    <row r="13" spans="1:14">
      <c r="C13" s="1" t="s">
        <v>7</v>
      </c>
    </row>
    <row r="14" spans="1:14">
      <c r="A14" s="1">
        <v>1</v>
      </c>
      <c r="D14" s="1" t="s">
        <v>8</v>
      </c>
      <c r="H14" s="4"/>
      <c r="I14" s="4">
        <v>39475304.007711492</v>
      </c>
      <c r="K14" s="4">
        <v>41259537.107004903</v>
      </c>
      <c r="M14" s="29">
        <f>K14/I14-1</f>
        <v>4.5198717125645382E-2</v>
      </c>
      <c r="N14" s="30"/>
    </row>
    <row r="15" spans="1:14">
      <c r="A15" s="1">
        <f>A14+1</f>
        <v>2</v>
      </c>
      <c r="D15" s="1" t="s">
        <v>9</v>
      </c>
      <c r="H15" s="7"/>
      <c r="I15" s="16">
        <v>833375.65777318599</v>
      </c>
      <c r="K15" s="16">
        <v>828854.73652302101</v>
      </c>
      <c r="M15" s="29">
        <f>K15/I15-1</f>
        <v>-5.4248299767298835E-3</v>
      </c>
      <c r="N15" s="30"/>
    </row>
    <row r="16" spans="1:14">
      <c r="A16" s="1">
        <f>A15+1</f>
        <v>3</v>
      </c>
      <c r="E16" s="1" t="s">
        <v>10</v>
      </c>
      <c r="H16" s="4"/>
      <c r="I16" s="3">
        <f>SUM(I14:I15)</f>
        <v>40308679.665484682</v>
      </c>
      <c r="K16" s="3">
        <f>SUM(K14:K15)</f>
        <v>42088391.843527928</v>
      </c>
      <c r="M16" s="31">
        <f>K16/I16-1</f>
        <v>4.4152083194309411E-2</v>
      </c>
      <c r="N16" s="30"/>
    </row>
    <row r="17" spans="1:13">
      <c r="H17" s="4"/>
      <c r="I17" s="4"/>
      <c r="K17" s="4"/>
    </row>
    <row r="18" spans="1:13">
      <c r="C18" s="1" t="s">
        <v>11</v>
      </c>
      <c r="H18" s="4"/>
      <c r="I18" s="4"/>
      <c r="K18" s="4"/>
    </row>
    <row r="19" spans="1:13">
      <c r="A19" s="1">
        <f>A16+1</f>
        <v>4</v>
      </c>
      <c r="D19" s="1" t="s">
        <v>8</v>
      </c>
      <c r="H19" s="4"/>
      <c r="I19" s="4">
        <v>5338597.0599602601</v>
      </c>
      <c r="K19" s="4">
        <v>6632301.4739939198</v>
      </c>
      <c r="M19" s="29">
        <f>K19/I19-1</f>
        <v>0.24233040993794153</v>
      </c>
    </row>
    <row r="20" spans="1:13">
      <c r="A20" s="1">
        <f>A19+1</f>
        <v>5</v>
      </c>
      <c r="D20" s="1" t="s">
        <v>9</v>
      </c>
      <c r="H20" s="7"/>
      <c r="I20" s="7">
        <v>109842.228699999</v>
      </c>
      <c r="K20" s="7">
        <v>167363.064699999</v>
      </c>
      <c r="M20" s="29">
        <f>K20/I20-1</f>
        <v>0.52366777951220245</v>
      </c>
    </row>
    <row r="21" spans="1:13">
      <c r="A21" s="1">
        <f>A20+1</f>
        <v>6</v>
      </c>
      <c r="E21" s="1" t="s">
        <v>12</v>
      </c>
      <c r="H21" s="4"/>
      <c r="I21" s="3">
        <f>I19+I20</f>
        <v>5448439.288660259</v>
      </c>
      <c r="K21" s="3">
        <f>K19+K20</f>
        <v>6799664.5386939188</v>
      </c>
      <c r="M21" s="31">
        <f>K21/I21-1</f>
        <v>0.24800225871029546</v>
      </c>
    </row>
    <row r="22" spans="1:13">
      <c r="H22" s="4"/>
      <c r="I22" s="5"/>
      <c r="K22" s="5"/>
    </row>
    <row r="23" spans="1:13">
      <c r="A23" s="1">
        <f>A21+1</f>
        <v>7</v>
      </c>
      <c r="C23" s="1" t="s">
        <v>87</v>
      </c>
      <c r="H23" s="4"/>
      <c r="I23" s="5">
        <v>116714.221299999</v>
      </c>
      <c r="K23" s="5">
        <v>116714.221299999</v>
      </c>
      <c r="M23" s="29">
        <f>K23/I23-1</f>
        <v>0</v>
      </c>
    </row>
    <row r="24" spans="1:13">
      <c r="H24" s="4"/>
      <c r="I24" s="5"/>
      <c r="K24" s="5"/>
    </row>
    <row r="25" spans="1:13">
      <c r="A25" s="1">
        <f>A23+1</f>
        <v>8</v>
      </c>
      <c r="E25" s="1" t="s">
        <v>13</v>
      </c>
      <c r="H25" s="4"/>
      <c r="I25" s="6">
        <f>I21+I16+I23</f>
        <v>45873833.175444938</v>
      </c>
      <c r="K25" s="6">
        <f>K21+K16+K23</f>
        <v>49004770.603521846</v>
      </c>
      <c r="M25" s="32">
        <f>K25/I25-1</f>
        <v>6.82510531897913E-2</v>
      </c>
    </row>
    <row r="27" spans="1:13">
      <c r="C27" s="1" t="s">
        <v>14</v>
      </c>
    </row>
    <row r="28" spans="1:13">
      <c r="D28" s="1" t="s">
        <v>15</v>
      </c>
    </row>
    <row r="29" spans="1:13">
      <c r="A29" s="1">
        <f>A25+1</f>
        <v>9</v>
      </c>
      <c r="D29" s="1" t="s">
        <v>8</v>
      </c>
      <c r="H29" s="4"/>
      <c r="I29" s="4">
        <v>-11829601.1594876</v>
      </c>
      <c r="K29" s="4">
        <v>-12583681.9602855</v>
      </c>
      <c r="M29" s="29">
        <f>K29/I29-1</f>
        <v>6.3745243024792231E-2</v>
      </c>
    </row>
    <row r="30" spans="1:13">
      <c r="A30" s="1">
        <f>A29+1</f>
        <v>10</v>
      </c>
      <c r="D30" s="1" t="s">
        <v>9</v>
      </c>
      <c r="H30" s="7"/>
      <c r="I30" s="7">
        <v>-397625.80470831197</v>
      </c>
      <c r="K30" s="7">
        <v>-415989.64545842703</v>
      </c>
      <c r="M30" s="29">
        <f>K30/I30-1</f>
        <v>4.6183724830400008E-2</v>
      </c>
    </row>
    <row r="31" spans="1:13">
      <c r="E31" s="1" t="s">
        <v>16</v>
      </c>
    </row>
    <row r="32" spans="1:13">
      <c r="A32" s="1">
        <f>A30+1</f>
        <v>11</v>
      </c>
      <c r="F32" s="1" t="s">
        <v>15</v>
      </c>
      <c r="H32" s="4"/>
      <c r="I32" s="3">
        <f>SUM(I26:I30)</f>
        <v>-12227226.964195911</v>
      </c>
      <c r="K32" s="3">
        <f>SUM(K26:K30)</f>
        <v>-12999671.605743926</v>
      </c>
      <c r="M32" s="31">
        <f>K32/I32-1</f>
        <v>6.3174147646879231E-2</v>
      </c>
    </row>
    <row r="33" spans="1:13">
      <c r="H33" s="4"/>
      <c r="I33" s="5"/>
      <c r="K33" s="5"/>
      <c r="M33" s="33"/>
    </row>
    <row r="34" spans="1:13">
      <c r="A34" s="1">
        <f>A32+1</f>
        <v>12</v>
      </c>
      <c r="E34" s="1" t="s">
        <v>17</v>
      </c>
      <c r="H34" s="4"/>
      <c r="I34" s="6">
        <f>I25+I32</f>
        <v>33646606.211249024</v>
      </c>
      <c r="K34" s="6">
        <f>K25+K32</f>
        <v>36005098.997777924</v>
      </c>
      <c r="M34" s="32">
        <f>K34/I34-1</f>
        <v>7.0096008248831554E-2</v>
      </c>
    </row>
    <row r="36" spans="1:13">
      <c r="C36" s="1" t="s">
        <v>18</v>
      </c>
    </row>
    <row r="37" spans="1:13">
      <c r="D37" s="1" t="s">
        <v>19</v>
      </c>
    </row>
    <row r="38" spans="1:13">
      <c r="A38" s="1">
        <f>A34+1</f>
        <v>13</v>
      </c>
      <c r="E38" s="1" t="s">
        <v>20</v>
      </c>
      <c r="H38" s="4"/>
      <c r="I38" s="4">
        <v>64297.481578636703</v>
      </c>
      <c r="K38" s="4">
        <v>68204.144979156903</v>
      </c>
      <c r="M38" s="29">
        <f>K38/I38-1</f>
        <v>6.0759197788210262E-2</v>
      </c>
    </row>
    <row r="39" spans="1:13">
      <c r="A39" s="1">
        <f>A38+1</f>
        <v>14</v>
      </c>
      <c r="D39" s="1" t="s">
        <v>21</v>
      </c>
      <c r="H39" s="7"/>
      <c r="I39" s="7">
        <v>53027.617251465097</v>
      </c>
      <c r="K39" s="7">
        <v>50771.856330917697</v>
      </c>
      <c r="M39" s="29">
        <f>K39/I39-1</f>
        <v>-4.2539360383670233E-2</v>
      </c>
    </row>
    <row r="40" spans="1:13">
      <c r="A40" s="1">
        <f>A39+1</f>
        <v>15</v>
      </c>
      <c r="D40" s="1" t="s">
        <v>83</v>
      </c>
      <c r="H40" s="7"/>
      <c r="I40" s="7">
        <v>897044.59473000001</v>
      </c>
      <c r="K40" s="7">
        <v>901806.575426667</v>
      </c>
      <c r="M40" s="29">
        <f>K40/I40-1</f>
        <v>5.3085216996378026E-3</v>
      </c>
    </row>
    <row r="41" spans="1:13">
      <c r="A41" s="1">
        <f>A40+1</f>
        <v>16</v>
      </c>
      <c r="D41" s="1" t="s">
        <v>22</v>
      </c>
      <c r="H41" s="7"/>
      <c r="I41" s="7">
        <v>12324.23466</v>
      </c>
      <c r="K41" s="7">
        <v>12324.23466</v>
      </c>
      <c r="M41" s="29">
        <f>K41/I41-1</f>
        <v>0</v>
      </c>
    </row>
    <row r="42" spans="1:13">
      <c r="A42" s="1">
        <f>A41+1</f>
        <v>17</v>
      </c>
      <c r="E42" s="1" t="s">
        <v>23</v>
      </c>
      <c r="H42" s="4"/>
      <c r="I42" s="3">
        <f>SUM(I38:I41)</f>
        <v>1026693.9282201017</v>
      </c>
      <c r="K42" s="3">
        <f>SUM(K38:K41)</f>
        <v>1033106.8113967415</v>
      </c>
      <c r="M42" s="31">
        <f>K42/I42-1</f>
        <v>6.2461489255685176E-3</v>
      </c>
    </row>
    <row r="44" spans="1:13">
      <c r="C44" s="1" t="s">
        <v>24</v>
      </c>
    </row>
    <row r="45" spans="1:13">
      <c r="A45" s="1">
        <f>A42+1</f>
        <v>18</v>
      </c>
      <c r="D45" s="1" t="s">
        <v>25</v>
      </c>
      <c r="H45" s="4"/>
      <c r="I45" s="4">
        <v>10000.0000000004</v>
      </c>
      <c r="J45" s="1" t="s">
        <v>0</v>
      </c>
      <c r="K45" s="4">
        <v>10000.0000000003</v>
      </c>
      <c r="M45" s="29">
        <f>K45/I45-1</f>
        <v>-9.9920072216264089E-15</v>
      </c>
    </row>
    <row r="46" spans="1:13">
      <c r="D46" s="1" t="s">
        <v>26</v>
      </c>
    </row>
    <row r="47" spans="1:13">
      <c r="A47" s="1">
        <f>A45+1</f>
        <v>19</v>
      </c>
      <c r="E47" s="1" t="s">
        <v>27</v>
      </c>
      <c r="H47" s="7"/>
      <c r="I47" s="7">
        <v>1365475.4657303751</v>
      </c>
      <c r="K47" s="7">
        <v>1387603.0133434641</v>
      </c>
      <c r="M47" s="29">
        <f t="shared" ref="M47:M53" si="0">K47/I47-1</f>
        <v>1.6205012955874176E-2</v>
      </c>
    </row>
    <row r="48" spans="1:13">
      <c r="A48" s="1">
        <f t="shared" ref="A48:A53" si="1">A47+1</f>
        <v>20</v>
      </c>
      <c r="D48" s="1" t="s">
        <v>28</v>
      </c>
      <c r="H48" s="7"/>
      <c r="I48" s="7">
        <v>30916.296076444902</v>
      </c>
      <c r="K48" s="7">
        <v>32059.5404344862</v>
      </c>
      <c r="M48" s="29">
        <f t="shared" si="0"/>
        <v>3.6978697422694662E-2</v>
      </c>
    </row>
    <row r="49" spans="1:13">
      <c r="A49" s="1">
        <f t="shared" si="1"/>
        <v>21</v>
      </c>
      <c r="D49" s="1" t="s">
        <v>29</v>
      </c>
      <c r="H49" s="7"/>
      <c r="I49" s="7">
        <v>186572.11895</v>
      </c>
      <c r="K49" s="7">
        <v>208390.68695</v>
      </c>
      <c r="M49" s="29">
        <f t="shared" si="0"/>
        <v>0.1169444187201798</v>
      </c>
    </row>
    <row r="50" spans="1:13">
      <c r="A50" s="1">
        <f t="shared" si="1"/>
        <v>22</v>
      </c>
      <c r="D50" s="1" t="s">
        <v>30</v>
      </c>
      <c r="H50" s="7"/>
      <c r="I50" s="7">
        <v>509270.78286390199</v>
      </c>
      <c r="K50" s="7">
        <v>527194.42240879603</v>
      </c>
      <c r="M50" s="29">
        <f t="shared" si="0"/>
        <v>3.5194713987124482E-2</v>
      </c>
    </row>
    <row r="51" spans="1:13">
      <c r="A51" s="1">
        <f t="shared" si="1"/>
        <v>23</v>
      </c>
      <c r="D51" s="1" t="s">
        <v>31</v>
      </c>
      <c r="H51" s="7"/>
      <c r="I51" s="7">
        <v>122401.517391052</v>
      </c>
      <c r="K51" s="7">
        <v>129544.797841076</v>
      </c>
      <c r="M51" s="29">
        <f t="shared" si="0"/>
        <v>5.8359410914837317E-2</v>
      </c>
    </row>
    <row r="52" spans="1:13">
      <c r="A52" s="1">
        <f t="shared" si="1"/>
        <v>24</v>
      </c>
      <c r="D52" s="1" t="s">
        <v>32</v>
      </c>
      <c r="H52" s="7"/>
      <c r="I52" s="7">
        <v>112971.46537000001</v>
      </c>
      <c r="K52" s="7">
        <v>295733.08632200002</v>
      </c>
      <c r="M52" s="29">
        <f t="shared" si="0"/>
        <v>1.6177679943641152</v>
      </c>
    </row>
    <row r="53" spans="1:13">
      <c r="A53" s="1">
        <f t="shared" si="1"/>
        <v>25</v>
      </c>
      <c r="E53" s="1" t="s">
        <v>33</v>
      </c>
      <c r="H53" s="4"/>
      <c r="I53" s="8">
        <f>SUM(I45:I52)</f>
        <v>2337607.6463817745</v>
      </c>
      <c r="K53" s="8">
        <f>SUM(K45:K52)</f>
        <v>2590525.5472998228</v>
      </c>
      <c r="M53" s="31">
        <f t="shared" si="0"/>
        <v>0.10819518891868918</v>
      </c>
    </row>
    <row r="55" spans="1:13">
      <c r="C55" s="1" t="s">
        <v>34</v>
      </c>
    </row>
    <row r="56" spans="1:13">
      <c r="A56" s="1">
        <f>A53+1</f>
        <v>26</v>
      </c>
      <c r="D56" s="1" t="s">
        <v>35</v>
      </c>
      <c r="H56" s="4"/>
      <c r="I56" s="4">
        <v>119187.814661856</v>
      </c>
      <c r="K56" s="4">
        <v>159398.69304753401</v>
      </c>
      <c r="M56" s="29">
        <f t="shared" ref="M56:M61" si="2">K56/I56-1</f>
        <v>0.33737407217137938</v>
      </c>
    </row>
    <row r="57" spans="1:13">
      <c r="A57" s="1">
        <f>A56+1</f>
        <v>27</v>
      </c>
      <c r="D57" s="1" t="s">
        <v>84</v>
      </c>
      <c r="H57" s="4"/>
      <c r="I57" s="7">
        <v>1143104.338</v>
      </c>
      <c r="K57" s="7">
        <v>1107606.00466666</v>
      </c>
      <c r="M57" s="29">
        <f t="shared" si="2"/>
        <v>-3.1054324748210349E-2</v>
      </c>
    </row>
    <row r="58" spans="1:13">
      <c r="A58" s="1">
        <f t="shared" ref="A58:A60" si="3">A57+1</f>
        <v>28</v>
      </c>
      <c r="D58" s="1" t="s">
        <v>85</v>
      </c>
      <c r="H58" s="4"/>
      <c r="I58" s="7">
        <v>3605268.5588499899</v>
      </c>
      <c r="K58" s="7">
        <v>3535773.5294999899</v>
      </c>
      <c r="M58" s="29">
        <f t="shared" si="2"/>
        <v>-1.927596466549153E-2</v>
      </c>
    </row>
    <row r="59" spans="1:13">
      <c r="A59" s="1">
        <f t="shared" si="3"/>
        <v>29</v>
      </c>
      <c r="D59" s="1" t="s">
        <v>36</v>
      </c>
      <c r="H59" s="7"/>
      <c r="I59" s="7">
        <v>4773474.7453381494</v>
      </c>
      <c r="K59" s="7">
        <v>4352742.8357299874</v>
      </c>
      <c r="M59" s="29">
        <f t="shared" si="2"/>
        <v>-8.813954866296414E-2</v>
      </c>
    </row>
    <row r="60" spans="1:13">
      <c r="A60" s="1">
        <f t="shared" si="3"/>
        <v>30</v>
      </c>
      <c r="D60" s="1" t="s">
        <v>37</v>
      </c>
      <c r="H60" s="7"/>
      <c r="I60" s="7">
        <v>512056.84364430502</v>
      </c>
      <c r="K60" s="7">
        <v>529463.08527115802</v>
      </c>
      <c r="M60" s="29">
        <f t="shared" si="2"/>
        <v>3.3992791704477332E-2</v>
      </c>
    </row>
    <row r="61" spans="1:13">
      <c r="A61" s="1">
        <f>A60+1</f>
        <v>31</v>
      </c>
      <c r="E61" s="1" t="s">
        <v>38</v>
      </c>
      <c r="H61" s="4"/>
      <c r="I61" s="8">
        <f>SUM(I56:I60)</f>
        <v>10153092.3004943</v>
      </c>
      <c r="K61" s="8">
        <f>SUM(K56:K60)</f>
        <v>9684984.1482153274</v>
      </c>
      <c r="M61" s="31">
        <f t="shared" si="2"/>
        <v>-4.6104983430140134E-2</v>
      </c>
    </row>
    <row r="62" spans="1:13">
      <c r="H62" s="7"/>
      <c r="I62" s="7"/>
      <c r="K62" s="7"/>
    </row>
    <row r="63" spans="1:13" ht="16.2" thickBot="1">
      <c r="A63" s="1">
        <f>A61+1</f>
        <v>32</v>
      </c>
      <c r="C63" s="1" t="s">
        <v>39</v>
      </c>
      <c r="H63" s="4"/>
      <c r="I63" s="9">
        <f>I61+I53+I42+I34</f>
        <v>47164000.086345203</v>
      </c>
      <c r="K63" s="9">
        <f>K61+K53+K42+K34</f>
        <v>49313715.504689813</v>
      </c>
      <c r="M63" s="34">
        <f>K63/I63-1</f>
        <v>4.5579582189997359E-2</v>
      </c>
    </row>
    <row r="64" spans="1:13" ht="16.2" thickTop="1">
      <c r="K64" s="10"/>
    </row>
    <row r="65" spans="1:13">
      <c r="C65" s="1" t="s">
        <v>70</v>
      </c>
      <c r="E65" s="11" t="s">
        <v>40</v>
      </c>
      <c r="F65" s="11"/>
      <c r="G65" s="11"/>
      <c r="I65" s="5"/>
      <c r="K65" s="5"/>
    </row>
    <row r="66" spans="1:13">
      <c r="E66" s="17"/>
      <c r="F66" s="11"/>
      <c r="G66" s="11"/>
    </row>
    <row r="67" spans="1:13" ht="3" customHeight="1">
      <c r="E67" s="17"/>
      <c r="F67" s="11"/>
      <c r="G67" s="11"/>
    </row>
    <row r="68" spans="1:13" ht="8.25" customHeight="1">
      <c r="E68" s="17"/>
      <c r="F68" s="11"/>
      <c r="G68" s="11"/>
    </row>
    <row r="69" spans="1:13" ht="8.25" customHeight="1">
      <c r="E69" s="17"/>
      <c r="F69" s="11"/>
      <c r="G69" s="11"/>
    </row>
    <row r="70" spans="1:13">
      <c r="A70" s="38" t="s">
        <v>1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</row>
    <row r="71" spans="1:13">
      <c r="A71" s="36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</row>
    <row r="72" spans="1:13">
      <c r="A72" s="12" t="s">
        <v>2</v>
      </c>
      <c r="B72" s="13"/>
      <c r="C72" s="13"/>
      <c r="D72" s="13"/>
      <c r="E72" s="13"/>
      <c r="F72" s="13"/>
      <c r="G72" s="13"/>
      <c r="H72" s="13"/>
      <c r="I72" s="13"/>
      <c r="J72" s="28"/>
      <c r="K72" s="13"/>
      <c r="L72" s="28"/>
      <c r="M72" s="28"/>
    </row>
    <row r="73" spans="1:13">
      <c r="A73" s="12" t="s">
        <v>41</v>
      </c>
      <c r="B73" s="13"/>
      <c r="C73" s="13"/>
      <c r="D73" s="13"/>
      <c r="E73" s="13"/>
      <c r="F73" s="13"/>
      <c r="G73" s="13"/>
      <c r="H73" s="13"/>
      <c r="I73" s="13"/>
      <c r="J73" s="28"/>
      <c r="K73" s="13"/>
      <c r="L73" s="28"/>
      <c r="M73" s="28"/>
    </row>
    <row r="74" spans="1:13">
      <c r="A74" s="12" t="str">
        <f>A6</f>
        <v>ESTIMATED AS OF JULY 31, 2019 AND JULY 31, 2020</v>
      </c>
      <c r="B74" s="13"/>
      <c r="C74" s="13"/>
      <c r="D74" s="13"/>
      <c r="E74" s="13"/>
      <c r="F74" s="13"/>
      <c r="G74" s="13"/>
      <c r="H74" s="13"/>
      <c r="I74" s="13"/>
      <c r="J74" s="28"/>
      <c r="K74" s="13"/>
      <c r="L74" s="28"/>
      <c r="M74" s="28"/>
    </row>
    <row r="75" spans="1:13">
      <c r="A75" s="12" t="s">
        <v>4</v>
      </c>
      <c r="B75" s="13"/>
      <c r="C75" s="13"/>
      <c r="D75" s="13"/>
      <c r="E75" s="13"/>
      <c r="F75" s="13"/>
      <c r="G75" s="13"/>
      <c r="H75" s="13"/>
      <c r="I75" s="13"/>
      <c r="J75" s="28"/>
      <c r="K75" s="13"/>
      <c r="L75" s="28"/>
      <c r="M75" s="28"/>
    </row>
    <row r="76" spans="1:13">
      <c r="A76" s="13"/>
      <c r="B76" s="13"/>
      <c r="C76" s="13"/>
      <c r="D76" s="13"/>
      <c r="E76" s="13"/>
      <c r="F76" s="13"/>
      <c r="G76" s="13"/>
      <c r="H76" s="13"/>
      <c r="I76" s="13"/>
      <c r="J76" s="28"/>
      <c r="K76" s="13"/>
      <c r="L76" s="28"/>
      <c r="M76" s="28"/>
    </row>
    <row r="77" spans="1:13">
      <c r="A77" s="13"/>
      <c r="B77" s="13"/>
      <c r="C77" s="13"/>
      <c r="D77" s="13"/>
      <c r="E77" s="13"/>
      <c r="F77" s="13"/>
      <c r="G77" s="13"/>
      <c r="I77" s="14" t="s">
        <v>74</v>
      </c>
      <c r="K77" s="14" t="s">
        <v>74</v>
      </c>
      <c r="M77" s="14" t="s">
        <v>77</v>
      </c>
    </row>
    <row r="78" spans="1:13">
      <c r="A78" s="14" t="s">
        <v>79</v>
      </c>
      <c r="H78" s="2"/>
      <c r="I78" s="14" t="s">
        <v>75</v>
      </c>
      <c r="K78" s="14" t="s">
        <v>75</v>
      </c>
      <c r="M78" s="14" t="s">
        <v>78</v>
      </c>
    </row>
    <row r="79" spans="1:13">
      <c r="A79" s="15" t="s">
        <v>72</v>
      </c>
      <c r="C79" s="40" t="s">
        <v>73</v>
      </c>
      <c r="D79" s="40"/>
      <c r="E79" s="40"/>
      <c r="F79" s="40"/>
      <c r="G79" s="40"/>
      <c r="H79" s="14"/>
      <c r="I79" s="22" t="str">
        <f>I11</f>
        <v>July 31, 2019</v>
      </c>
      <c r="K79" s="22" t="str">
        <f>K11</f>
        <v>July 31, 2020</v>
      </c>
      <c r="M79" s="23" t="s">
        <v>76</v>
      </c>
    </row>
    <row r="80" spans="1:13">
      <c r="A80" s="14" t="s">
        <v>5</v>
      </c>
      <c r="C80" s="41" t="s">
        <v>6</v>
      </c>
      <c r="D80" s="42"/>
      <c r="E80" s="42"/>
      <c r="F80" s="42"/>
      <c r="G80" s="42"/>
      <c r="I80" s="14">
        <v>-4</v>
      </c>
      <c r="K80" s="14">
        <v>-3</v>
      </c>
      <c r="M80" s="14">
        <v>-5</v>
      </c>
    </row>
    <row r="81" spans="1:13">
      <c r="C81" s="1" t="s">
        <v>42</v>
      </c>
    </row>
    <row r="82" spans="1:13">
      <c r="A82" s="1">
        <v>1</v>
      </c>
      <c r="D82" s="1" t="s">
        <v>43</v>
      </c>
      <c r="H82" s="4"/>
      <c r="I82" s="4">
        <v>398473.17499999999</v>
      </c>
      <c r="K82" s="4">
        <v>398473.17499999999</v>
      </c>
      <c r="M82" s="29">
        <f t="shared" ref="M82:M87" si="4">K82/I82-1</f>
        <v>0</v>
      </c>
    </row>
    <row r="83" spans="1:13">
      <c r="A83" s="1">
        <f>A82+1</f>
        <v>2</v>
      </c>
      <c r="D83" s="1" t="s">
        <v>44</v>
      </c>
      <c r="H83" s="7"/>
      <c r="I83" s="7">
        <v>10372034.671494501</v>
      </c>
      <c r="K83" s="7">
        <v>11712797.4606514</v>
      </c>
      <c r="M83" s="29">
        <f t="shared" si="4"/>
        <v>0.12926709480076481</v>
      </c>
    </row>
    <row r="84" spans="1:13">
      <c r="A84" s="1">
        <f t="shared" ref="A84:A87" si="5">A83+1</f>
        <v>3</v>
      </c>
      <c r="D84" s="1" t="s">
        <v>45</v>
      </c>
      <c r="H84" s="7"/>
      <c r="I84" s="7">
        <v>-7284.3238080486499</v>
      </c>
      <c r="K84" s="7">
        <v>-5280.6648856531601</v>
      </c>
      <c r="M84" s="29">
        <f t="shared" si="4"/>
        <v>-0.27506450498282242</v>
      </c>
    </row>
    <row r="85" spans="1:13">
      <c r="A85" s="1">
        <f t="shared" si="5"/>
        <v>4</v>
      </c>
      <c r="D85" s="1" t="s">
        <v>46</v>
      </c>
      <c r="H85" s="7"/>
      <c r="I85" s="7">
        <v>9515.7804799999994</v>
      </c>
      <c r="K85" s="7">
        <v>9515.7804799999994</v>
      </c>
      <c r="M85" s="29">
        <f t="shared" si="4"/>
        <v>0</v>
      </c>
    </row>
    <row r="86" spans="1:13">
      <c r="A86" s="1">
        <f t="shared" si="5"/>
        <v>5</v>
      </c>
      <c r="D86" s="1" t="s">
        <v>47</v>
      </c>
      <c r="H86" s="7"/>
      <c r="I86" s="7">
        <v>3408374.58711563</v>
      </c>
      <c r="K86" s="7">
        <v>3387868.6438891701</v>
      </c>
      <c r="M86" s="29">
        <f t="shared" si="4"/>
        <v>-6.0163408399935836E-3</v>
      </c>
    </row>
    <row r="87" spans="1:13">
      <c r="A87" s="1">
        <f t="shared" si="5"/>
        <v>6</v>
      </c>
      <c r="E87" s="1" t="s">
        <v>48</v>
      </c>
      <c r="H87" s="4"/>
      <c r="I87" s="8">
        <f>SUM(I82:I86)</f>
        <v>14181113.890282083</v>
      </c>
      <c r="J87" s="1" t="s">
        <v>0</v>
      </c>
      <c r="K87" s="8">
        <f>SUM(K82:K86)</f>
        <v>15503374.395134917</v>
      </c>
      <c r="M87" s="31">
        <f t="shared" si="4"/>
        <v>9.3240948142933933E-2</v>
      </c>
    </row>
    <row r="88" spans="1:13">
      <c r="H88" s="7"/>
      <c r="I88" s="7"/>
      <c r="K88" s="7"/>
    </row>
    <row r="89" spans="1:13">
      <c r="C89" s="1" t="s">
        <v>49</v>
      </c>
      <c r="H89" s="7"/>
      <c r="I89" s="7"/>
      <c r="K89" s="7"/>
    </row>
    <row r="90" spans="1:13">
      <c r="A90" s="1">
        <f>A87+1</f>
        <v>7</v>
      </c>
      <c r="D90" s="1" t="s">
        <v>69</v>
      </c>
      <c r="H90" s="19"/>
      <c r="I90" s="19">
        <v>1749075</v>
      </c>
      <c r="K90" s="19">
        <v>1820810</v>
      </c>
      <c r="M90" s="29">
        <f>K90/I90-1</f>
        <v>4.1013106927947574E-2</v>
      </c>
    </row>
    <row r="91" spans="1:13">
      <c r="A91" s="1">
        <f>A90+1</f>
        <v>8</v>
      </c>
      <c r="D91" s="1" t="s">
        <v>50</v>
      </c>
      <c r="H91" s="7"/>
      <c r="I91" s="7">
        <v>-6190.9094357447593</v>
      </c>
      <c r="K91" s="7">
        <v>-5347.7992052794307</v>
      </c>
      <c r="M91" s="29">
        <f>K91/I91-1</f>
        <v>-0.13618519851016098</v>
      </c>
    </row>
    <row r="92" spans="1:13">
      <c r="A92" s="1">
        <f>A91+1</f>
        <v>9</v>
      </c>
      <c r="D92" s="1" t="s">
        <v>51</v>
      </c>
      <c r="H92" s="7"/>
      <c r="I92" s="7">
        <v>9467288.1589590572</v>
      </c>
      <c r="K92" s="7">
        <v>10974245.919088794</v>
      </c>
      <c r="M92" s="29">
        <f>K92/I92-1</f>
        <v>0.15917522893857172</v>
      </c>
    </row>
    <row r="93" spans="1:13">
      <c r="A93" s="1">
        <f>A92+1</f>
        <v>10</v>
      </c>
      <c r="E93" s="1" t="s">
        <v>52</v>
      </c>
      <c r="H93" s="4"/>
      <c r="I93" s="8">
        <f>SUM(I90:I92)</f>
        <v>11210172.249523312</v>
      </c>
      <c r="K93" s="8">
        <f>SUM(K90:K92)</f>
        <v>12789708.119883515</v>
      </c>
      <c r="M93" s="31">
        <f>K93/I93-1</f>
        <v>0.14090201606200736</v>
      </c>
    </row>
    <row r="94" spans="1:13">
      <c r="H94" s="7"/>
      <c r="I94" s="7"/>
      <c r="K94" s="7"/>
    </row>
    <row r="95" spans="1:13">
      <c r="C95" s="1" t="s">
        <v>53</v>
      </c>
      <c r="H95" s="7"/>
      <c r="I95" s="7"/>
      <c r="K95" s="7"/>
    </row>
    <row r="96" spans="1:13">
      <c r="D96" s="1" t="s">
        <v>54</v>
      </c>
      <c r="H96" s="4"/>
      <c r="I96" s="4"/>
      <c r="K96" s="4"/>
      <c r="M96" s="29"/>
    </row>
    <row r="97" spans="1:13">
      <c r="A97" s="1">
        <f>A93+1</f>
        <v>11</v>
      </c>
      <c r="E97" s="1" t="s">
        <v>55</v>
      </c>
      <c r="H97" s="4"/>
      <c r="I97" s="4">
        <v>1709551.5546819668</v>
      </c>
      <c r="K97" s="4">
        <v>1102144.0694303426</v>
      </c>
      <c r="M97" s="29">
        <f t="shared" ref="M97:M104" si="6">K97/I97-1</f>
        <v>-0.35530223326000954</v>
      </c>
    </row>
    <row r="98" spans="1:13">
      <c r="A98" s="1">
        <f>A97+1</f>
        <v>12</v>
      </c>
      <c r="D98" s="1" t="s">
        <v>56</v>
      </c>
      <c r="H98" s="7"/>
      <c r="I98" s="7">
        <v>489457.20781089499</v>
      </c>
      <c r="K98" s="7">
        <v>471278.96359692299</v>
      </c>
      <c r="M98" s="29">
        <f t="shared" si="6"/>
        <v>-3.7139598567307863E-2</v>
      </c>
    </row>
    <row r="99" spans="1:13">
      <c r="A99" s="1">
        <f t="shared" ref="A99:A102" si="7">A98+1</f>
        <v>13</v>
      </c>
      <c r="D99" s="1" t="s">
        <v>57</v>
      </c>
      <c r="H99" s="7"/>
      <c r="I99" s="7">
        <v>280200.09826173598</v>
      </c>
      <c r="K99" s="7">
        <v>286442.75241902401</v>
      </c>
      <c r="M99" s="29">
        <f t="shared" si="6"/>
        <v>2.227927183471845E-2</v>
      </c>
    </row>
    <row r="100" spans="1:13">
      <c r="A100" s="1">
        <f t="shared" si="7"/>
        <v>14</v>
      </c>
      <c r="D100" s="1" t="s">
        <v>58</v>
      </c>
      <c r="H100" s="7"/>
      <c r="I100" s="7">
        <v>344121.08152615954</v>
      </c>
      <c r="K100" s="7">
        <v>476767.04745695204</v>
      </c>
      <c r="M100" s="29">
        <f t="shared" si="6"/>
        <v>0.38546306242708051</v>
      </c>
    </row>
    <row r="101" spans="1:13">
      <c r="A101" s="1">
        <f t="shared" si="7"/>
        <v>15</v>
      </c>
      <c r="D101" s="1" t="s">
        <v>59</v>
      </c>
      <c r="H101" s="7"/>
      <c r="I101" s="7">
        <v>153172.34203651801</v>
      </c>
      <c r="K101" s="7">
        <v>208519.392185937</v>
      </c>
      <c r="M101" s="29">
        <f t="shared" si="6"/>
        <v>0.36133840753197877</v>
      </c>
    </row>
    <row r="102" spans="1:13">
      <c r="A102" s="1">
        <f t="shared" si="7"/>
        <v>16</v>
      </c>
      <c r="D102" s="1" t="s">
        <v>60</v>
      </c>
      <c r="H102" s="7"/>
      <c r="I102" s="7">
        <v>394145.23448324902</v>
      </c>
      <c r="K102" s="7">
        <v>400519.11473179603</v>
      </c>
      <c r="M102" s="29">
        <f t="shared" si="6"/>
        <v>1.6171400009196146E-2</v>
      </c>
    </row>
    <row r="103" spans="1:13">
      <c r="A103" s="1">
        <f>A102+1</f>
        <v>17</v>
      </c>
      <c r="D103" s="1" t="s">
        <v>61</v>
      </c>
      <c r="H103" s="7"/>
      <c r="I103" s="7">
        <v>387501.3830080934</v>
      </c>
      <c r="K103" s="7">
        <v>496108.48630466894</v>
      </c>
      <c r="M103" s="29">
        <f t="shared" si="6"/>
        <v>0.28027539528628509</v>
      </c>
    </row>
    <row r="104" spans="1:13">
      <c r="A104" s="1">
        <f>A103+1</f>
        <v>18</v>
      </c>
      <c r="E104" s="1" t="s">
        <v>62</v>
      </c>
      <c r="G104" s="20"/>
      <c r="H104" s="4"/>
      <c r="I104" s="8">
        <f>SUM(I96:I103)</f>
        <v>3758148.9018086176</v>
      </c>
      <c r="K104" s="8">
        <f>SUM(K96:K103)</f>
        <v>3441779.8261256441</v>
      </c>
      <c r="M104" s="31">
        <f t="shared" si="6"/>
        <v>-8.4182155616750576E-2</v>
      </c>
    </row>
    <row r="105" spans="1:13">
      <c r="G105" s="20"/>
    </row>
    <row r="106" spans="1:13">
      <c r="C106" s="1" t="s">
        <v>63</v>
      </c>
      <c r="G106" s="20"/>
    </row>
    <row r="107" spans="1:13">
      <c r="A107" s="1">
        <f>A104+1</f>
        <v>19</v>
      </c>
      <c r="D107" s="1" t="s">
        <v>67</v>
      </c>
      <c r="H107" s="5"/>
      <c r="I107" s="5">
        <v>3107822.9064202299</v>
      </c>
      <c r="K107" s="5">
        <v>2973955.8863182198</v>
      </c>
      <c r="M107" s="29">
        <f t="shared" ref="M107:M112" si="8">K107/I107-1</f>
        <v>-4.307421115452359E-2</v>
      </c>
    </row>
    <row r="108" spans="1:13">
      <c r="A108" s="1">
        <f>A107+1</f>
        <v>20</v>
      </c>
      <c r="D108" s="1" t="s">
        <v>82</v>
      </c>
      <c r="H108" s="35"/>
      <c r="I108" s="35">
        <v>1479629.9115599899</v>
      </c>
      <c r="K108" s="35">
        <v>1339242.5901599899</v>
      </c>
      <c r="M108" s="29">
        <f t="shared" si="8"/>
        <v>-9.4880023918946121E-2</v>
      </c>
    </row>
    <row r="109" spans="1:13">
      <c r="A109" s="1">
        <f t="shared" ref="A109:A110" si="9">A108+1</f>
        <v>21</v>
      </c>
      <c r="D109" s="1" t="s">
        <v>86</v>
      </c>
      <c r="H109" s="35"/>
      <c r="I109" s="35">
        <v>5849213.5493499897</v>
      </c>
      <c r="K109" s="35">
        <v>5853142.0991999898</v>
      </c>
      <c r="M109" s="29">
        <f t="shared" si="8"/>
        <v>6.7163727514052418E-4</v>
      </c>
    </row>
    <row r="110" spans="1:13">
      <c r="A110" s="1">
        <f t="shared" si="9"/>
        <v>22</v>
      </c>
      <c r="D110" s="1" t="s">
        <v>64</v>
      </c>
      <c r="G110" s="20"/>
      <c r="H110" s="7"/>
      <c r="I110" s="7">
        <v>2055899.485347731</v>
      </c>
      <c r="K110" s="7">
        <v>1861157.5697027203</v>
      </c>
      <c r="M110" s="29">
        <f t="shared" si="8"/>
        <v>-9.4723461449805479E-2</v>
      </c>
    </row>
    <row r="111" spans="1:13">
      <c r="A111" s="1">
        <f>A110+1</f>
        <v>23</v>
      </c>
      <c r="D111" s="18" t="s">
        <v>65</v>
      </c>
      <c r="H111" s="7"/>
      <c r="I111" s="7">
        <v>500846.57168248697</v>
      </c>
      <c r="K111" s="7">
        <v>467466.26806784899</v>
      </c>
      <c r="M111" s="29">
        <f t="shared" si="8"/>
        <v>-6.6647763011542627E-2</v>
      </c>
    </row>
    <row r="112" spans="1:13">
      <c r="A112" s="1">
        <f>A111+1</f>
        <v>24</v>
      </c>
      <c r="E112" s="1" t="s">
        <v>66</v>
      </c>
      <c r="H112" s="4"/>
      <c r="I112" s="8">
        <f>SUM(I107:I111)</f>
        <v>12993412.424360426</v>
      </c>
      <c r="J112" s="1" t="s">
        <v>0</v>
      </c>
      <c r="K112" s="8">
        <f>SUM(K107:K111)</f>
        <v>12494964.41344877</v>
      </c>
      <c r="M112" s="31">
        <f t="shared" si="8"/>
        <v>-3.8361593908706526E-2</v>
      </c>
    </row>
    <row r="113" spans="1:13">
      <c r="H113" s="7"/>
      <c r="I113" s="7"/>
      <c r="K113" s="7"/>
    </row>
    <row r="114" spans="1:13">
      <c r="A114" s="1">
        <f>A112+1</f>
        <v>25</v>
      </c>
      <c r="C114" s="1" t="s">
        <v>67</v>
      </c>
      <c r="H114" s="4"/>
      <c r="I114" s="8">
        <v>5021152.6226708628</v>
      </c>
      <c r="K114" s="8">
        <v>5083888.7523969393</v>
      </c>
      <c r="M114" s="31">
        <f>K114/I114-1</f>
        <v>1.2494368213947116E-2</v>
      </c>
    </row>
    <row r="115" spans="1:13">
      <c r="C115" s="24"/>
      <c r="D115" s="25"/>
      <c r="E115" s="25"/>
      <c r="F115" s="25"/>
      <c r="G115" s="25"/>
      <c r="H115" s="25"/>
      <c r="I115" s="25"/>
      <c r="K115" s="25"/>
    </row>
    <row r="116" spans="1:13" ht="16.2" thickBot="1">
      <c r="A116" s="1">
        <f>A114+1</f>
        <v>26</v>
      </c>
      <c r="C116" s="1" t="s">
        <v>68</v>
      </c>
      <c r="H116" s="4"/>
      <c r="I116" s="26">
        <f>I114+I112+I104+I93+I87</f>
        <v>47164000.088645309</v>
      </c>
      <c r="K116" s="26">
        <f>K114+K112+K104+K93+K87</f>
        <v>49313715.506989785</v>
      </c>
      <c r="M116" s="34">
        <f>K116/I116-1</f>
        <v>4.5579582187771583E-2</v>
      </c>
    </row>
    <row r="117" spans="1:13" ht="16.2" thickTop="1"/>
    <row r="118" spans="1:13">
      <c r="C118" s="1" t="s">
        <v>70</v>
      </c>
      <c r="E118" s="11" t="s">
        <v>40</v>
      </c>
      <c r="F118" s="11"/>
      <c r="G118" s="11"/>
    </row>
    <row r="119" spans="1:13">
      <c r="E119" s="21"/>
      <c r="F119" s="11"/>
    </row>
    <row r="120" spans="1:13">
      <c r="E120" s="21"/>
    </row>
    <row r="121" spans="1:13">
      <c r="E121" s="11"/>
    </row>
    <row r="124" spans="1:13">
      <c r="A124" s="27"/>
      <c r="B124" s="27"/>
      <c r="C124" s="27"/>
      <c r="D124" s="27"/>
      <c r="E124" s="27"/>
      <c r="F124" s="27"/>
      <c r="G124" s="27"/>
      <c r="H124" s="27"/>
      <c r="I124" s="27"/>
      <c r="K124" s="27"/>
    </row>
    <row r="125" spans="1:13">
      <c r="A125" s="27"/>
      <c r="B125" s="27"/>
      <c r="C125" s="27"/>
      <c r="D125" s="27"/>
      <c r="E125" s="27"/>
      <c r="F125" s="27"/>
      <c r="G125" s="27"/>
      <c r="H125" s="27"/>
      <c r="I125" s="27"/>
      <c r="K125" s="27"/>
    </row>
    <row r="126" spans="1:13">
      <c r="A126" s="27"/>
      <c r="B126" s="27"/>
      <c r="C126" s="27"/>
      <c r="D126" s="27"/>
      <c r="E126" s="27"/>
      <c r="F126" s="27"/>
      <c r="G126" s="27"/>
      <c r="H126" s="27"/>
      <c r="I126" s="27"/>
      <c r="K126" s="27"/>
    </row>
    <row r="127" spans="1:13">
      <c r="A127" s="27"/>
      <c r="B127" s="27"/>
      <c r="C127" s="27"/>
      <c r="D127" s="27"/>
      <c r="E127" s="27"/>
      <c r="F127" s="27"/>
      <c r="G127" s="27"/>
      <c r="H127" s="27"/>
      <c r="I127" s="27"/>
      <c r="K127" s="27"/>
    </row>
    <row r="128" spans="1:13">
      <c r="A128" s="27"/>
      <c r="B128" s="27"/>
      <c r="C128" s="27"/>
      <c r="D128" s="27"/>
      <c r="E128" s="27"/>
      <c r="F128" s="27"/>
      <c r="G128" s="27"/>
      <c r="H128" s="27"/>
      <c r="I128" s="27"/>
      <c r="K128" s="27"/>
    </row>
    <row r="129" spans="1:11">
      <c r="A129" s="27"/>
      <c r="B129" s="27"/>
      <c r="C129" s="27"/>
      <c r="D129" s="27"/>
      <c r="E129" s="27"/>
      <c r="F129" s="27"/>
      <c r="G129" s="27"/>
      <c r="H129" s="27"/>
      <c r="I129" s="27"/>
      <c r="K129" s="27"/>
    </row>
    <row r="130" spans="1:11">
      <c r="A130" s="27"/>
      <c r="B130" s="27"/>
      <c r="C130" s="27"/>
      <c r="D130" s="27"/>
      <c r="E130" s="27"/>
      <c r="F130" s="27"/>
      <c r="G130" s="27"/>
      <c r="H130" s="27"/>
      <c r="I130" s="27"/>
      <c r="K130" s="27"/>
    </row>
    <row r="131" spans="1:11">
      <c r="A131" s="27"/>
      <c r="B131" s="27"/>
      <c r="C131" s="27"/>
      <c r="D131" s="27"/>
      <c r="E131" s="27"/>
      <c r="F131" s="27"/>
      <c r="G131" s="27"/>
      <c r="H131" s="27"/>
      <c r="I131" s="27"/>
      <c r="K131" s="27"/>
    </row>
    <row r="132" spans="1:11">
      <c r="A132" s="27"/>
      <c r="B132" s="27"/>
      <c r="C132" s="27"/>
      <c r="D132" s="27"/>
      <c r="E132" s="27"/>
      <c r="F132" s="27"/>
      <c r="G132" s="27"/>
      <c r="H132" s="27"/>
      <c r="I132" s="27"/>
      <c r="K132" s="27"/>
    </row>
    <row r="133" spans="1:11">
      <c r="A133" s="27"/>
      <c r="B133" s="27"/>
      <c r="C133" s="27"/>
      <c r="D133" s="27"/>
      <c r="E133" s="27"/>
      <c r="F133" s="27"/>
      <c r="G133" s="27"/>
      <c r="H133" s="27"/>
      <c r="I133" s="27"/>
      <c r="K133" s="27"/>
    </row>
    <row r="134" spans="1:11">
      <c r="A134" s="27"/>
      <c r="B134" s="27"/>
      <c r="C134" s="27"/>
      <c r="D134" s="27"/>
      <c r="E134" s="27"/>
      <c r="F134" s="27"/>
      <c r="G134" s="27"/>
      <c r="H134" s="27"/>
      <c r="I134" s="27"/>
      <c r="K134" s="27"/>
    </row>
    <row r="135" spans="1:11">
      <c r="A135" s="27"/>
      <c r="B135" s="27"/>
      <c r="C135" s="27"/>
      <c r="D135" s="27"/>
      <c r="E135" s="27"/>
      <c r="F135" s="27"/>
      <c r="G135" s="27"/>
      <c r="H135" s="27"/>
      <c r="I135" s="27"/>
      <c r="K135" s="27"/>
    </row>
    <row r="136" spans="1:11">
      <c r="A136" s="27"/>
      <c r="B136" s="27"/>
      <c r="C136" s="27"/>
      <c r="D136" s="27"/>
      <c r="E136" s="27"/>
      <c r="F136" s="27"/>
      <c r="G136" s="27"/>
      <c r="H136" s="27"/>
      <c r="I136" s="27"/>
      <c r="K136" s="27"/>
    </row>
    <row r="137" spans="1:11">
      <c r="A137" s="27"/>
      <c r="B137" s="27"/>
      <c r="C137" s="27"/>
      <c r="D137" s="27"/>
      <c r="E137" s="27"/>
      <c r="F137" s="27"/>
      <c r="G137" s="27"/>
      <c r="H137" s="27"/>
      <c r="I137" s="27"/>
      <c r="K137" s="27"/>
    </row>
    <row r="138" spans="1:11">
      <c r="A138" s="27"/>
      <c r="B138" s="27"/>
      <c r="C138" s="27"/>
      <c r="D138" s="27"/>
      <c r="E138" s="27"/>
      <c r="F138" s="27"/>
      <c r="G138" s="27"/>
      <c r="H138" s="27"/>
      <c r="I138" s="27"/>
      <c r="K138" s="27"/>
    </row>
    <row r="139" spans="1:11">
      <c r="A139" s="27"/>
      <c r="B139" s="27"/>
      <c r="C139" s="27"/>
      <c r="D139" s="27"/>
      <c r="E139" s="27"/>
      <c r="F139" s="27"/>
      <c r="G139" s="27"/>
      <c r="H139" s="27"/>
      <c r="I139" s="27"/>
      <c r="K139" s="27"/>
    </row>
    <row r="140" spans="1:11">
      <c r="A140" s="27"/>
      <c r="B140" s="27"/>
      <c r="C140" s="27"/>
      <c r="D140" s="27"/>
      <c r="E140" s="27"/>
      <c r="F140" s="27"/>
      <c r="G140" s="27"/>
      <c r="H140" s="27"/>
      <c r="I140" s="27"/>
      <c r="K140" s="27"/>
    </row>
    <row r="141" spans="1:11">
      <c r="A141" s="27"/>
      <c r="B141" s="27"/>
      <c r="C141" s="27"/>
      <c r="D141" s="27"/>
      <c r="E141" s="27"/>
      <c r="F141" s="27"/>
      <c r="G141" s="27"/>
      <c r="H141" s="27"/>
      <c r="I141" s="27"/>
      <c r="K141" s="27"/>
    </row>
    <row r="142" spans="1:11">
      <c r="A142" s="27"/>
      <c r="B142" s="27"/>
      <c r="C142" s="27"/>
      <c r="D142" s="27"/>
      <c r="E142" s="27"/>
      <c r="F142" s="27"/>
      <c r="G142" s="27"/>
      <c r="H142" s="27"/>
      <c r="I142" s="27"/>
      <c r="K142" s="27"/>
    </row>
    <row r="143" spans="1:11">
      <c r="A143" s="27"/>
      <c r="B143" s="27"/>
      <c r="C143" s="27"/>
      <c r="D143" s="27"/>
      <c r="E143" s="27"/>
      <c r="F143" s="27"/>
      <c r="G143" s="27"/>
      <c r="H143" s="27"/>
      <c r="I143" s="27"/>
      <c r="K143" s="27"/>
    </row>
    <row r="144" spans="1:11">
      <c r="A144" s="27"/>
      <c r="B144" s="27"/>
      <c r="C144" s="27"/>
      <c r="D144" s="27"/>
      <c r="E144" s="27"/>
      <c r="F144" s="27"/>
      <c r="G144" s="27"/>
      <c r="H144" s="27"/>
      <c r="I144" s="27"/>
      <c r="K144" s="27"/>
    </row>
    <row r="145" spans="1:11">
      <c r="A145" s="27"/>
      <c r="B145" s="27"/>
      <c r="C145" s="27"/>
      <c r="D145" s="27"/>
      <c r="E145" s="27"/>
      <c r="F145" s="27"/>
      <c r="G145" s="27"/>
      <c r="H145" s="27"/>
      <c r="I145" s="27"/>
      <c r="K145" s="27"/>
    </row>
    <row r="146" spans="1:11">
      <c r="A146" s="27"/>
      <c r="B146" s="27"/>
      <c r="C146" s="27"/>
      <c r="D146" s="27"/>
      <c r="E146" s="27"/>
      <c r="F146" s="27"/>
      <c r="G146" s="27"/>
      <c r="H146" s="27"/>
      <c r="I146" s="27"/>
      <c r="K146" s="27"/>
    </row>
    <row r="147" spans="1:11">
      <c r="A147" s="27"/>
      <c r="B147" s="27"/>
      <c r="C147" s="27"/>
      <c r="D147" s="27"/>
      <c r="E147" s="27"/>
      <c r="F147" s="27"/>
      <c r="G147" s="27"/>
      <c r="H147" s="27"/>
      <c r="I147" s="27"/>
      <c r="K147" s="27"/>
    </row>
    <row r="148" spans="1:11">
      <c r="A148" s="27"/>
      <c r="B148" s="27"/>
      <c r="C148" s="27"/>
      <c r="D148" s="27"/>
      <c r="E148" s="27"/>
      <c r="F148" s="27"/>
      <c r="G148" s="27"/>
      <c r="H148" s="27"/>
      <c r="I148" s="27"/>
      <c r="K148" s="27"/>
    </row>
    <row r="149" spans="1:11">
      <c r="A149" s="27"/>
      <c r="B149" s="27"/>
      <c r="C149" s="27"/>
      <c r="D149" s="27"/>
      <c r="E149" s="27"/>
      <c r="F149" s="27"/>
      <c r="G149" s="27"/>
      <c r="H149" s="27"/>
      <c r="I149" s="27"/>
      <c r="K149" s="27"/>
    </row>
    <row r="150" spans="1:11">
      <c r="A150" s="27"/>
      <c r="B150" s="27"/>
      <c r="C150" s="27"/>
      <c r="D150" s="27"/>
      <c r="E150" s="27"/>
      <c r="F150" s="27"/>
      <c r="G150" s="27"/>
      <c r="H150" s="27"/>
      <c r="I150" s="27"/>
      <c r="K150" s="27"/>
    </row>
    <row r="151" spans="1:11">
      <c r="A151" s="27"/>
      <c r="B151" s="27"/>
      <c r="C151" s="27"/>
      <c r="D151" s="27"/>
      <c r="E151" s="27"/>
      <c r="F151" s="27"/>
      <c r="G151" s="27"/>
      <c r="H151" s="27"/>
      <c r="I151" s="27"/>
      <c r="K151" s="27"/>
    </row>
    <row r="152" spans="1:11">
      <c r="A152" s="27"/>
      <c r="B152" s="27"/>
      <c r="C152" s="27"/>
      <c r="D152" s="27"/>
      <c r="E152" s="27"/>
      <c r="F152" s="27"/>
      <c r="G152" s="27"/>
      <c r="H152" s="27"/>
      <c r="I152" s="27"/>
      <c r="K152" s="27"/>
    </row>
    <row r="153" spans="1:11">
      <c r="A153" s="27"/>
      <c r="B153" s="27"/>
      <c r="C153" s="27"/>
      <c r="D153" s="27"/>
      <c r="E153" s="27"/>
      <c r="F153" s="27"/>
      <c r="G153" s="27"/>
      <c r="H153" s="27"/>
      <c r="I153" s="27"/>
      <c r="K153" s="27"/>
    </row>
    <row r="154" spans="1:11">
      <c r="A154" s="27"/>
      <c r="B154" s="27"/>
      <c r="C154" s="27"/>
      <c r="D154" s="27"/>
      <c r="E154" s="27"/>
      <c r="F154" s="27"/>
      <c r="G154" s="27"/>
      <c r="H154" s="27"/>
      <c r="I154" s="27"/>
      <c r="K154" s="27"/>
    </row>
    <row r="155" spans="1:11">
      <c r="A155" s="27"/>
      <c r="B155" s="27"/>
      <c r="C155" s="27"/>
      <c r="D155" s="27"/>
      <c r="E155" s="27"/>
      <c r="F155" s="27"/>
      <c r="G155" s="27"/>
      <c r="H155" s="27"/>
      <c r="I155" s="27"/>
      <c r="K155" s="27"/>
    </row>
    <row r="156" spans="1:11">
      <c r="A156" s="27"/>
      <c r="B156" s="27"/>
      <c r="C156" s="27"/>
      <c r="D156" s="27"/>
      <c r="E156" s="27"/>
      <c r="F156" s="27"/>
      <c r="G156" s="27"/>
      <c r="H156" s="27"/>
      <c r="I156" s="27"/>
      <c r="K156" s="27"/>
    </row>
    <row r="157" spans="1:11">
      <c r="A157" s="27"/>
      <c r="B157" s="27"/>
      <c r="C157" s="27"/>
      <c r="D157" s="27"/>
      <c r="E157" s="27"/>
      <c r="F157" s="27"/>
      <c r="G157" s="27"/>
      <c r="H157" s="27"/>
      <c r="I157" s="27"/>
      <c r="K157" s="27"/>
    </row>
    <row r="158" spans="1:11">
      <c r="A158" s="27"/>
      <c r="B158" s="27"/>
      <c r="C158" s="27"/>
      <c r="D158" s="27"/>
      <c r="E158" s="27"/>
      <c r="F158" s="27"/>
      <c r="G158" s="27"/>
      <c r="H158" s="27"/>
      <c r="I158" s="27"/>
      <c r="K158" s="27"/>
    </row>
    <row r="159" spans="1:11">
      <c r="A159" s="27"/>
      <c r="B159" s="27"/>
      <c r="C159" s="27"/>
      <c r="D159" s="27"/>
      <c r="E159" s="27"/>
      <c r="F159" s="27"/>
      <c r="G159" s="27"/>
      <c r="H159" s="27"/>
      <c r="I159" s="27"/>
      <c r="K159" s="27"/>
    </row>
    <row r="160" spans="1:11">
      <c r="A160" s="27"/>
      <c r="B160" s="27"/>
      <c r="C160" s="27"/>
      <c r="D160" s="27"/>
      <c r="E160" s="27"/>
      <c r="F160" s="27"/>
      <c r="G160" s="27"/>
      <c r="H160" s="27"/>
      <c r="I160" s="27"/>
      <c r="K160" s="27"/>
    </row>
    <row r="161" spans="1:11">
      <c r="A161" s="27"/>
      <c r="B161" s="27"/>
      <c r="C161" s="27"/>
      <c r="D161" s="27"/>
      <c r="E161" s="27"/>
      <c r="F161" s="27"/>
      <c r="G161" s="27"/>
      <c r="H161" s="27"/>
      <c r="I161" s="27"/>
      <c r="K161" s="27"/>
    </row>
    <row r="162" spans="1:11">
      <c r="A162" s="27"/>
      <c r="B162" s="27"/>
      <c r="C162" s="27"/>
      <c r="D162" s="27"/>
      <c r="E162" s="27"/>
      <c r="F162" s="27"/>
      <c r="G162" s="27"/>
      <c r="H162" s="27"/>
      <c r="I162" s="27"/>
      <c r="K162" s="27"/>
    </row>
  </sheetData>
  <mergeCells count="6">
    <mergeCell ref="A2:M2"/>
    <mergeCell ref="C11:G11"/>
    <mergeCell ref="C79:G79"/>
    <mergeCell ref="C12:G12"/>
    <mergeCell ref="C80:G80"/>
    <mergeCell ref="A70:M70"/>
  </mergeCells>
  <printOptions horizontalCentered="1"/>
  <pageMargins left="0.75" right="0.35" top="0.75" bottom="0.48" header="0.5" footer="0.32"/>
  <pageSetup scale="70" fitToHeight="6" orientation="portrait" horizontalDpi="200" verticalDpi="200" r:id="rId1"/>
  <headerFooter alignWithMargins="0">
    <oddHeader xml:space="preserve">&amp;R&amp;"Times New Roman,Regular"&amp;12Volume 1, Exhibit 1
M.F.R. Item - A-1
Page &amp;P of &amp;N </oddHeader>
  </headerFooter>
  <rowBreaks count="1" manualBreakCount="1">
    <brk id="66" max="12" man="1"/>
  </rowBreaks>
  <ignoredErrors>
    <ignoredError sqref="A12:B12 A80:B8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A-1</vt:lpstr>
      <vt:lpstr>'A-1'!Print_Area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2013-06-26T19:02:19Z</dcterms:created>
  <dcterms:modified xsi:type="dcterms:W3CDTF">2019-06-25T19:31:57Z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