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8D3D78DB-D60F-4D8E-9D40-9A0D7E1FC0BB}" xr6:coauthVersionLast="36" xr6:coauthVersionMax="36" xr10:uidLastSave="{00000000-0000-0000-0000-000000000000}"/>
  <bookViews>
    <workbookView xWindow="0" yWindow="0" windowWidth="28800" windowHeight="13728" xr2:uid="{00000000-000D-0000-FFFF-FFFF00000000}"/>
  </bookViews>
  <sheets>
    <sheet name="S-10" sheetId="1" r:id="rId1"/>
  </sheets>
  <externalReferences>
    <externalReference r:id="rId2"/>
  </externalReferences>
  <definedNames>
    <definedName name="_13Mos">#REF!</definedName>
    <definedName name="_A_ActualCapStr_Dtl_99">'[1]LIP-ELS-3,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_xlnm.Print_Area" localSheetId="0">'S-10'!$A$1:$S$26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5" i="1" l="1"/>
  <c r="O24" i="1" l="1"/>
  <c r="O23" i="1"/>
  <c r="O22" i="1" l="1"/>
  <c r="O21" i="1"/>
  <c r="O20" i="1"/>
</calcChain>
</file>

<file path=xl/sharedStrings.xml><?xml version="1.0" encoding="utf-8"?>
<sst xmlns="http://schemas.openxmlformats.org/spreadsheetml/2006/main" count="37" uniqueCount="29">
  <si>
    <t>GEORGIA POWER COMPANY</t>
  </si>
  <si>
    <t>COMMON STOCK CAPITAL</t>
  </si>
  <si>
    <t>Average</t>
  </si>
  <si>
    <t xml:space="preserve">Number of </t>
  </si>
  <si>
    <t>Annual</t>
  </si>
  <si>
    <t>Shares</t>
  </si>
  <si>
    <t>Book</t>
  </si>
  <si>
    <t>Earnings</t>
  </si>
  <si>
    <t>Dividend</t>
  </si>
  <si>
    <t>Price to</t>
  </si>
  <si>
    <t>Line</t>
  </si>
  <si>
    <t>Outstanding</t>
  </si>
  <si>
    <t>Value</t>
  </si>
  <si>
    <t>Per</t>
  </si>
  <si>
    <t>Payout</t>
  </si>
  <si>
    <t>Market</t>
  </si>
  <si>
    <t>No.</t>
  </si>
  <si>
    <t>Year</t>
  </si>
  <si>
    <t>(000's)</t>
  </si>
  <si>
    <t>Per Share</t>
  </si>
  <si>
    <t>Share</t>
  </si>
  <si>
    <t>Ratio</t>
  </si>
  <si>
    <t>Price</t>
  </si>
  <si>
    <t>Yield</t>
  </si>
  <si>
    <t>Common Stock for each of the Six Calendar Years Ended December 31, 2018</t>
  </si>
  <si>
    <t>Since the Southern Company owns all of the common stock of Georgia Power Company, the following relate to the common stock capital of</t>
  </si>
  <si>
    <t>Southern Company:</t>
  </si>
  <si>
    <t>SIX CALENDAR YEARS ENDED DECEMBER 31, 2018</t>
  </si>
  <si>
    <t>Basic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</si>
</sst>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7" formatCode="#,##0.0_);\(#,##0.0\)"/>
    <numFmt numFmtId="169" formatCode="0.0"/>
    <numFmt numFmtId="170" formatCode="0.0%"/>
  </numFmts>
  <fonts count="8" x14ac:knownFonts="1">
    <font>
      <sz val="12"/>
      <color theme="1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2" applyFont="1"/>
    <xf numFmtId="0" fontId="4" fillId="0" borderId="0" xfId="2" applyFont="1"/>
    <xf numFmtId="0" fontId="2" fillId="0" borderId="0" xfId="2" quotePrefix="1" applyFont="1" applyAlignment="1">
      <alignment horizontal="left"/>
    </xf>
    <xf numFmtId="0" fontId="2" fillId="0" borderId="0" xfId="2" applyFont="1" applyAlignment="1">
      <alignment horizontal="left"/>
    </xf>
    <xf numFmtId="0" fontId="5" fillId="0" borderId="0" xfId="2" applyFont="1"/>
    <xf numFmtId="0" fontId="6" fillId="0" borderId="0" xfId="2" applyFont="1"/>
    <xf numFmtId="0" fontId="3" fillId="0" borderId="0" xfId="2" applyFont="1"/>
    <xf numFmtId="0" fontId="2" fillId="0" borderId="0" xfId="2" applyFont="1" applyAlignment="1">
      <alignment horizontal="center"/>
    </xf>
    <xf numFmtId="14" fontId="7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/>
    <xf numFmtId="0" fontId="2" fillId="0" borderId="0" xfId="2" applyFont="1" applyFill="1" applyBorder="1" applyAlignment="1">
      <alignment horizontal="center"/>
    </xf>
    <xf numFmtId="0" fontId="6" fillId="0" borderId="0" xfId="2" applyFont="1" applyAlignment="1"/>
    <xf numFmtId="0" fontId="2" fillId="0" borderId="0" xfId="2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" xfId="2" quotePrefix="1" applyFont="1" applyBorder="1" applyAlignment="1">
      <alignment horizontal="center"/>
    </xf>
    <xf numFmtId="164" fontId="2" fillId="0" borderId="0" xfId="2" quotePrefix="1" applyNumberFormat="1" applyFont="1" applyAlignment="1">
      <alignment horizontal="center"/>
    </xf>
    <xf numFmtId="165" fontId="2" fillId="0" borderId="0" xfId="3" applyNumberFormat="1" applyFont="1"/>
    <xf numFmtId="167" fontId="2" fillId="0" borderId="0" xfId="2" applyNumberFormat="1" applyFont="1"/>
    <xf numFmtId="0" fontId="2" fillId="0" borderId="0" xfId="2" applyFont="1" applyFill="1"/>
    <xf numFmtId="44" fontId="2" fillId="0" borderId="0" xfId="1" applyFont="1"/>
    <xf numFmtId="44" fontId="4" fillId="0" borderId="0" xfId="1" applyFont="1"/>
    <xf numFmtId="170" fontId="2" fillId="0" borderId="0" xfId="2" applyNumberFormat="1" applyFont="1"/>
    <xf numFmtId="169" fontId="2" fillId="0" borderId="0" xfId="2" applyNumberFormat="1" applyFont="1"/>
    <xf numFmtId="165" fontId="2" fillId="0" borderId="0" xfId="3" applyNumberFormat="1" applyFont="1" applyFill="1"/>
    <xf numFmtId="44" fontId="2" fillId="0" borderId="0" xfId="1" applyFont="1" applyFill="1"/>
    <xf numFmtId="0" fontId="4" fillId="0" borderId="0" xfId="2" applyFont="1" applyFill="1"/>
    <xf numFmtId="170" fontId="2" fillId="0" borderId="0" xfId="2" applyNumberFormat="1" applyFont="1" applyFill="1"/>
    <xf numFmtId="167" fontId="2" fillId="0" borderId="0" xfId="2" applyNumberFormat="1" applyFont="1" applyFill="1"/>
    <xf numFmtId="0" fontId="3" fillId="0" borderId="0" xfId="2" applyFont="1" applyAlignment="1">
      <alignment horizontal="center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te%20Cases\2013%20Rate%20Case\Exhibits\Exhibits%20Final%20Working%20Versions\LIP-ELS-3,%20Schedules%201%20&amp;%203,%20Workpapers%201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, Sch 1, WP 1"/>
      <sheetName val="LIP-ELS-3, Sch 1, WP 2"/>
      <sheetName val="LIP-ELS-3, Sch 1, WP 3"/>
      <sheetName val="LIP-ELS-3, Sch 3, WP 1"/>
      <sheetName val="LIP-ELS-3, Sch 3, WP 2"/>
      <sheetName val="LIP-ELS-3, Sch 3, WP 3"/>
      <sheetName val="LIP-ELS-3, Sch 3, WP 4"/>
      <sheetName val="LIP-ELS-3, Sch 3, WP 5"/>
      <sheetName val="LIP-ELS-3 wp 4 p5 support"/>
      <sheetName val="LIP-ELS-3, Sch 3, WP 6"/>
      <sheetName val="LIP-ELS-3, Sch 3, WP 7"/>
      <sheetName val="LIP-ELS-3, Sch 3, WP 7b"/>
      <sheetName val="LIP-ELS-3, Sch 3, WP 7c"/>
      <sheetName val="LIP-ELS-3 wp4 p7 support"/>
      <sheetName val="LIP-ELS-3, Sch 3, WP 8"/>
      <sheetName val="LIP-ELS-3, Sch 3, WP 9"/>
      <sheetName val="LIP-ELS-3 wp4 p9 support"/>
      <sheetName val="LIP-ELS-3, Sch 3, WP 10"/>
      <sheetName val="LIP-ELS-3, Sch 3, WP 11"/>
      <sheetName val="LIP-ELS-3, Sch 3, WP 12"/>
      <sheetName val="LIP-ELS-3, Sch 3, WP 13"/>
      <sheetName val="LIP-ELS-3, Sch 3, WP 14"/>
      <sheetName val="LIP-ELS-3, Sch 3, WP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9"/>
  <sheetViews>
    <sheetView showGridLines="0" tabSelected="1" zoomScaleNormal="100" zoomScaleSheetLayoutView="110" workbookViewId="0">
      <selection sqref="A1:S1"/>
    </sheetView>
  </sheetViews>
  <sheetFormatPr defaultColWidth="9" defaultRowHeight="15.6" x14ac:dyDescent="0.3"/>
  <cols>
    <col min="1" max="1" width="6.09765625" style="2" customWidth="1"/>
    <col min="2" max="2" width="1.3984375" style="2" customWidth="1"/>
    <col min="3" max="3" width="6.09765625" style="2" customWidth="1"/>
    <col min="4" max="4" width="1.3984375" style="2" customWidth="1"/>
    <col min="5" max="5" width="14.09765625" style="2" customWidth="1"/>
    <col min="6" max="6" width="1.69921875" style="2" customWidth="1"/>
    <col min="7" max="7" width="10.3984375" style="2" customWidth="1"/>
    <col min="8" max="8" width="1.19921875" style="2" customWidth="1"/>
    <col min="9" max="9" width="8.69921875" style="1" customWidth="1"/>
    <col min="10" max="10" width="1.69921875" style="1" customWidth="1"/>
    <col min="11" max="11" width="9.19921875" style="1" customWidth="1"/>
    <col min="12" max="12" width="1.3984375" style="1" customWidth="1"/>
    <col min="13" max="13" width="8.69921875" style="1" customWidth="1"/>
    <col min="14" max="14" width="1.69921875" style="1" customWidth="1"/>
    <col min="15" max="15" width="8.8984375" style="1" customWidth="1"/>
    <col min="16" max="16" width="1.19921875" style="1" customWidth="1"/>
    <col min="17" max="17" width="9" style="1" customWidth="1"/>
    <col min="18" max="18" width="1.69921875" style="1" customWidth="1"/>
    <col min="19" max="19" width="9.5" style="1" customWidth="1"/>
    <col min="20" max="46" width="9" style="1"/>
    <col min="47" max="16384" width="9" style="2"/>
  </cols>
  <sheetData>
    <row r="1" spans="1:19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x14ac:dyDescent="0.3">
      <c r="C2" s="1"/>
      <c r="D2" s="1"/>
      <c r="E2" s="1"/>
      <c r="F2" s="1"/>
      <c r="G2" s="1"/>
    </row>
    <row r="3" spans="1:19" x14ac:dyDescent="0.3">
      <c r="A3" s="29" t="s">
        <v>27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x14ac:dyDescent="0.3">
      <c r="C5" s="1"/>
      <c r="D5" s="1"/>
      <c r="E5" s="1"/>
      <c r="F5" s="1"/>
      <c r="G5" s="1"/>
    </row>
    <row r="6" spans="1:19" x14ac:dyDescent="0.3">
      <c r="C6" s="1"/>
      <c r="D6" s="1"/>
      <c r="E6" s="1"/>
      <c r="F6" s="1"/>
      <c r="G6" s="1"/>
    </row>
    <row r="7" spans="1:19" x14ac:dyDescent="0.3">
      <c r="A7" s="3" t="s">
        <v>25</v>
      </c>
      <c r="D7" s="1"/>
      <c r="E7" s="1"/>
      <c r="F7" s="1"/>
      <c r="G7" s="1"/>
    </row>
    <row r="8" spans="1:19" x14ac:dyDescent="0.3">
      <c r="A8" s="4" t="s">
        <v>26</v>
      </c>
      <c r="D8" s="1"/>
      <c r="E8" s="1"/>
      <c r="F8" s="1"/>
      <c r="G8" s="1"/>
    </row>
    <row r="9" spans="1:19" x14ac:dyDescent="0.3">
      <c r="A9" s="1"/>
      <c r="D9" s="1"/>
      <c r="E9" s="1"/>
      <c r="F9" s="1"/>
      <c r="G9" s="1"/>
      <c r="Q9" s="5"/>
    </row>
    <row r="10" spans="1:19" x14ac:dyDescent="0.3">
      <c r="A10" s="6" t="s">
        <v>24</v>
      </c>
      <c r="D10" s="1"/>
      <c r="E10" s="1"/>
      <c r="F10" s="1"/>
      <c r="G10" s="1"/>
      <c r="Q10" s="5"/>
    </row>
    <row r="11" spans="1:19" x14ac:dyDescent="0.3">
      <c r="C11" s="7"/>
      <c r="D11" s="1"/>
      <c r="E11" s="1"/>
      <c r="F11" s="1"/>
      <c r="G11" s="1"/>
    </row>
    <row r="12" spans="1:19" x14ac:dyDescent="0.3">
      <c r="C12" s="7"/>
      <c r="D12" s="1"/>
      <c r="E12" s="1"/>
      <c r="F12" s="1"/>
      <c r="G12" s="1"/>
    </row>
    <row r="13" spans="1:19" x14ac:dyDescent="0.3">
      <c r="C13" s="6"/>
      <c r="D13" s="1"/>
      <c r="E13" s="8" t="s">
        <v>2</v>
      </c>
      <c r="F13" s="1"/>
      <c r="G13" s="9"/>
      <c r="H13" s="10"/>
      <c r="I13" s="8" t="s">
        <v>4</v>
      </c>
      <c r="J13" s="10"/>
      <c r="K13" s="11"/>
      <c r="L13" s="10"/>
      <c r="M13" s="11"/>
      <c r="N13" s="12"/>
      <c r="O13" s="12"/>
      <c r="P13" s="12"/>
      <c r="Q13" s="12"/>
    </row>
    <row r="14" spans="1:19" x14ac:dyDescent="0.3">
      <c r="C14" s="6"/>
      <c r="D14" s="1"/>
      <c r="E14" s="8" t="s">
        <v>3</v>
      </c>
      <c r="F14" s="1"/>
      <c r="G14" s="8"/>
      <c r="I14" s="8" t="s">
        <v>28</v>
      </c>
      <c r="K14" s="8" t="s">
        <v>4</v>
      </c>
      <c r="L14" s="8"/>
      <c r="M14" s="8"/>
      <c r="N14" s="8"/>
      <c r="O14" s="8"/>
      <c r="P14" s="8"/>
      <c r="Q14" s="8"/>
      <c r="R14" s="8"/>
      <c r="S14" s="8"/>
    </row>
    <row r="15" spans="1:19" x14ac:dyDescent="0.3">
      <c r="C15" s="1"/>
      <c r="D15" s="1"/>
      <c r="E15" s="8" t="s">
        <v>5</v>
      </c>
      <c r="F15" s="1"/>
      <c r="G15" s="8" t="s">
        <v>6</v>
      </c>
      <c r="I15" s="8" t="s">
        <v>7</v>
      </c>
      <c r="K15" s="8" t="s">
        <v>8</v>
      </c>
      <c r="L15" s="8"/>
      <c r="M15" s="8" t="s">
        <v>8</v>
      </c>
      <c r="N15" s="8"/>
      <c r="O15" s="8" t="s">
        <v>2</v>
      </c>
      <c r="P15" s="8"/>
      <c r="Q15" s="8" t="s">
        <v>9</v>
      </c>
      <c r="R15" s="8"/>
      <c r="S15" s="8"/>
    </row>
    <row r="16" spans="1:19" x14ac:dyDescent="0.3">
      <c r="A16" s="13" t="s">
        <v>10</v>
      </c>
      <c r="C16" s="8"/>
      <c r="D16" s="8"/>
      <c r="E16" s="8" t="s">
        <v>11</v>
      </c>
      <c r="F16" s="8"/>
      <c r="G16" s="8" t="s">
        <v>12</v>
      </c>
      <c r="I16" s="8" t="s">
        <v>13</v>
      </c>
      <c r="K16" s="8" t="s">
        <v>13</v>
      </c>
      <c r="L16" s="8"/>
      <c r="M16" s="8" t="s">
        <v>14</v>
      </c>
      <c r="N16" s="8"/>
      <c r="O16" s="8" t="s">
        <v>15</v>
      </c>
      <c r="P16" s="8"/>
      <c r="Q16" s="8" t="s">
        <v>7</v>
      </c>
      <c r="R16" s="8"/>
      <c r="S16" s="8" t="s">
        <v>8</v>
      </c>
    </row>
    <row r="17" spans="1:19" x14ac:dyDescent="0.3">
      <c r="A17" s="14" t="s">
        <v>16</v>
      </c>
      <c r="C17" s="14" t="s">
        <v>17</v>
      </c>
      <c r="D17" s="8"/>
      <c r="E17" s="15" t="s">
        <v>18</v>
      </c>
      <c r="F17" s="8"/>
      <c r="G17" s="15" t="s">
        <v>19</v>
      </c>
      <c r="I17" s="14" t="s">
        <v>20</v>
      </c>
      <c r="K17" s="14" t="s">
        <v>20</v>
      </c>
      <c r="L17" s="8"/>
      <c r="M17" s="14" t="s">
        <v>21</v>
      </c>
      <c r="N17" s="8"/>
      <c r="O17" s="14" t="s">
        <v>22</v>
      </c>
      <c r="P17" s="8"/>
      <c r="Q17" s="14" t="s">
        <v>21</v>
      </c>
      <c r="R17" s="8"/>
      <c r="S17" s="14" t="s">
        <v>23</v>
      </c>
    </row>
    <row r="18" spans="1:19" x14ac:dyDescent="0.3">
      <c r="A18" s="16">
        <v>-1</v>
      </c>
      <c r="C18" s="16">
        <v>-2</v>
      </c>
      <c r="D18" s="8"/>
      <c r="E18" s="16">
        <v>-3</v>
      </c>
      <c r="F18" s="8"/>
      <c r="G18" s="16">
        <v>-4</v>
      </c>
      <c r="I18" s="16">
        <v>-5</v>
      </c>
      <c r="K18" s="16">
        <v>-6</v>
      </c>
      <c r="L18" s="8"/>
      <c r="M18" s="16">
        <v>-7</v>
      </c>
      <c r="N18" s="8"/>
      <c r="O18" s="16">
        <v>-8</v>
      </c>
      <c r="P18" s="8"/>
      <c r="Q18" s="16">
        <v>-9</v>
      </c>
      <c r="R18" s="8"/>
      <c r="S18" s="16">
        <v>-10</v>
      </c>
    </row>
    <row r="19" spans="1:19" x14ac:dyDescent="0.3">
      <c r="C19" s="1"/>
      <c r="D19" s="1"/>
      <c r="E19" s="1"/>
      <c r="F19" s="1"/>
      <c r="G19" s="1"/>
    </row>
    <row r="20" spans="1:19" x14ac:dyDescent="0.3">
      <c r="A20" s="8">
        <v>1</v>
      </c>
      <c r="C20" s="8">
        <v>2013</v>
      </c>
      <c r="D20" s="1"/>
      <c r="E20" s="17">
        <v>876755</v>
      </c>
      <c r="F20" s="1"/>
      <c r="G20" s="20">
        <v>21.43</v>
      </c>
      <c r="H20" s="21"/>
      <c r="I20" s="20">
        <v>1.88</v>
      </c>
      <c r="K20" s="20">
        <v>2.0125000000000002</v>
      </c>
      <c r="M20" s="22">
        <v>1.071</v>
      </c>
      <c r="O20" s="20">
        <f>ROUND((48.74+40.03)/2,2)</f>
        <v>44.39</v>
      </c>
      <c r="Q20" s="1">
        <v>21.9</v>
      </c>
      <c r="S20" s="18">
        <v>4.9000000000000004</v>
      </c>
    </row>
    <row r="21" spans="1:19" x14ac:dyDescent="0.3">
      <c r="A21" s="8">
        <v>2</v>
      </c>
      <c r="C21" s="8">
        <v>2014</v>
      </c>
      <c r="D21" s="1"/>
      <c r="E21" s="17">
        <v>897194</v>
      </c>
      <c r="F21" s="1"/>
      <c r="G21" s="20">
        <v>21.98</v>
      </c>
      <c r="H21" s="21"/>
      <c r="I21" s="20">
        <v>2.19</v>
      </c>
      <c r="K21" s="20">
        <v>2.0825</v>
      </c>
      <c r="M21" s="22">
        <v>0.95</v>
      </c>
      <c r="O21" s="20">
        <f>ROUND((51.28+40.27)/2,2)</f>
        <v>45.78</v>
      </c>
      <c r="Q21" s="23">
        <v>22.4</v>
      </c>
      <c r="S21" s="18">
        <v>4.2</v>
      </c>
    </row>
    <row r="22" spans="1:19" x14ac:dyDescent="0.3">
      <c r="A22" s="8">
        <v>3</v>
      </c>
      <c r="C22" s="8">
        <v>2015</v>
      </c>
      <c r="D22" s="1"/>
      <c r="E22" s="17">
        <v>910024</v>
      </c>
      <c r="F22" s="1"/>
      <c r="G22" s="20">
        <v>22.59</v>
      </c>
      <c r="H22" s="21"/>
      <c r="I22" s="20">
        <v>2.6</v>
      </c>
      <c r="K22" s="20">
        <v>2.1524999999999999</v>
      </c>
      <c r="M22" s="22">
        <v>0.82699999999999996</v>
      </c>
      <c r="O22" s="20">
        <f>ROUND((53.16+41.4)/2,2)</f>
        <v>47.28</v>
      </c>
      <c r="Q22" s="23">
        <v>18</v>
      </c>
      <c r="S22" s="18">
        <v>4.5999999999999996</v>
      </c>
    </row>
    <row r="23" spans="1:19" x14ac:dyDescent="0.3">
      <c r="A23" s="8">
        <v>4</v>
      </c>
      <c r="C23" s="8">
        <v>2016</v>
      </c>
      <c r="D23" s="1"/>
      <c r="E23" s="24">
        <v>951332</v>
      </c>
      <c r="F23" s="19"/>
      <c r="G23" s="25">
        <v>25</v>
      </c>
      <c r="H23" s="26"/>
      <c r="I23" s="25">
        <v>2.57</v>
      </c>
      <c r="J23" s="19"/>
      <c r="K23" s="25">
        <v>2.2225000000000001</v>
      </c>
      <c r="L23" s="19"/>
      <c r="M23" s="27">
        <v>0.86</v>
      </c>
      <c r="N23" s="19"/>
      <c r="O23" s="25">
        <f>ROUND((54.64+46)/2,2)</f>
        <v>50.32</v>
      </c>
      <c r="P23" s="19"/>
      <c r="Q23" s="19">
        <v>19.100000000000001</v>
      </c>
      <c r="R23" s="19"/>
      <c r="S23" s="28">
        <v>4.5</v>
      </c>
    </row>
    <row r="24" spans="1:19" x14ac:dyDescent="0.3">
      <c r="A24" s="8">
        <v>5</v>
      </c>
      <c r="C24" s="8">
        <v>2017</v>
      </c>
      <c r="D24" s="1"/>
      <c r="E24" s="24">
        <v>1000336</v>
      </c>
      <c r="F24" s="19"/>
      <c r="G24" s="25">
        <v>23.99</v>
      </c>
      <c r="H24" s="26"/>
      <c r="I24" s="25">
        <v>0.84</v>
      </c>
      <c r="J24" s="19"/>
      <c r="K24" s="25">
        <v>2.2999999999999998</v>
      </c>
      <c r="L24" s="19"/>
      <c r="M24" s="27">
        <v>2.7320000000000002</v>
      </c>
      <c r="N24" s="19"/>
      <c r="O24" s="25">
        <f>ROUND((53.51+46.71)/2,2)</f>
        <v>50.11</v>
      </c>
      <c r="P24" s="19"/>
      <c r="Q24" s="19">
        <v>57.3</v>
      </c>
      <c r="R24" s="19"/>
      <c r="S24" s="28">
        <v>4.8</v>
      </c>
    </row>
    <row r="25" spans="1:19" x14ac:dyDescent="0.3">
      <c r="A25" s="8">
        <v>6</v>
      </c>
      <c r="C25" s="8">
        <v>2018</v>
      </c>
      <c r="D25" s="1"/>
      <c r="E25" s="24">
        <v>1020247</v>
      </c>
      <c r="F25" s="19"/>
      <c r="G25" s="25">
        <v>23.91</v>
      </c>
      <c r="H25" s="26"/>
      <c r="I25" s="25">
        <v>2.1800000000000002</v>
      </c>
      <c r="J25" s="19"/>
      <c r="K25" s="25">
        <v>2.38</v>
      </c>
      <c r="L25" s="19"/>
      <c r="M25" s="27">
        <v>1.089</v>
      </c>
      <c r="N25" s="19"/>
      <c r="O25" s="25">
        <f>ROUND((49.43+42.38)/2,2)</f>
        <v>45.91</v>
      </c>
      <c r="P25" s="19"/>
      <c r="Q25" s="19">
        <v>20.100000000000001</v>
      </c>
      <c r="R25" s="19"/>
      <c r="S25" s="28">
        <v>5.4</v>
      </c>
    </row>
    <row r="26" spans="1:19" x14ac:dyDescent="0.3">
      <c r="C26" s="1"/>
      <c r="D26" s="1"/>
      <c r="E26" s="1"/>
      <c r="F26" s="1"/>
      <c r="G26" s="1"/>
    </row>
    <row r="27" spans="1:19" x14ac:dyDescent="0.3">
      <c r="C27" s="1"/>
      <c r="D27" s="1"/>
      <c r="E27" s="1"/>
      <c r="F27" s="1"/>
      <c r="G27" s="1"/>
    </row>
    <row r="28" spans="1:19" x14ac:dyDescent="0.3">
      <c r="C28" s="1"/>
      <c r="D28" s="1"/>
      <c r="E28" s="1"/>
      <c r="F28" s="1"/>
      <c r="G28" s="1"/>
    </row>
    <row r="29" spans="1:19" x14ac:dyDescent="0.3">
      <c r="C29" s="1"/>
      <c r="D29" s="1"/>
      <c r="E29" s="1"/>
      <c r="F29" s="1"/>
      <c r="G29" s="1"/>
    </row>
  </sheetData>
  <mergeCells count="3">
    <mergeCell ref="A1:S1"/>
    <mergeCell ref="A4:S4"/>
    <mergeCell ref="A3:S3"/>
  </mergeCells>
  <printOptions horizontalCentered="1"/>
  <pageMargins left="0.75" right="0.75" top="1" bottom="0.75" header="0.5" footer="0.5"/>
  <pageSetup orientation="landscape" r:id="rId1"/>
  <headerFooter alignWithMargins="0">
    <oddHeader>&amp;RVolume 1, Exhibit 2
Supplemental Item S-10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S-10</vt:lpstr>
      <vt:lpstr>'S-10'!Print_Area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2019-06-25T18:55:17Z</dcterms:created>
  <dcterms:modified xsi:type="dcterms:W3CDTF">2019-06-25T18:55:33Z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